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Приложение №2" sheetId="1" r:id="rId1"/>
  </sheets>
  <definedNames>
    <definedName name="_xlnm.Print_Titles" localSheetId="0">'Приложение №2'!$7:$9</definedName>
    <definedName name="_xlnm.Print_Area" localSheetId="0">'Приложение №2'!$A$1:$P$117</definedName>
  </definedNames>
  <calcPr fullCalcOnLoad="1"/>
</workbook>
</file>

<file path=xl/sharedStrings.xml><?xml version="1.0" encoding="utf-8"?>
<sst xmlns="http://schemas.openxmlformats.org/spreadsheetml/2006/main" count="282" uniqueCount="140">
  <si>
    <t>Наименование мероприятия</t>
  </si>
  <si>
    <t>Сроки реализации мероприятия</t>
  </si>
  <si>
    <t>Ожидаемый результат реализации мероприятия</t>
  </si>
  <si>
    <t>Объем расходов на выполнение мероприятий (тыс. рублей)</t>
  </si>
  <si>
    <t>всего</t>
  </si>
  <si>
    <t>средства федерального бюджета</t>
  </si>
  <si>
    <t>средства бюджета субъекта Российской Федерации</t>
  </si>
  <si>
    <t>средства бюджетов муниципальных образований субъекта Российской Федерации</t>
  </si>
  <si>
    <t>средства из внебюджетных источников</t>
  </si>
  <si>
    <t>Мероприятие 2.1.1.1. Проведение мероприятий по созданию новых или адаптации имеющихся электронных сервисов  для обеспечения предоставления в федеральный реестр инвалидов сведений и последующего их использования для предоставления в федеральный реестр инвалидов сведений и последующего  их использования для предоставления  инвалидам в том числе детям инвалидам, государственных и муниципальных услуг и выполнения государственных и муниципальных функций</t>
  </si>
  <si>
    <t>Минздрав КБР</t>
  </si>
  <si>
    <t>Минспорта КБР</t>
  </si>
  <si>
    <t>Минкультуры КБР</t>
  </si>
  <si>
    <t>2.1.2.  Мероприятия по определению потребности в услугах ранней помощи</t>
  </si>
  <si>
    <t>Минтрудсоцзащиты КБР</t>
  </si>
  <si>
    <t>2.2.2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</si>
  <si>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Минтрудсоц защиты КБР</t>
  </si>
  <si>
    <t>2.4.3.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</si>
  <si>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Исполнители мероприятия</t>
  </si>
  <si>
    <t xml:space="preserve">Мероприятие 2.1.1.2. Формирование и ведение реестра реабилитационных, абилитационных мероприятий, услуг сопровождения, а также организаций, предоставляющих указанные услуги инвалидам, в том числе детям-инвалидам </t>
  </si>
  <si>
    <t>Минзрав КБР</t>
  </si>
  <si>
    <t>Мероприятие 2.2.2.1 Организация взаимодействия федеральных государственных учреждений медико-социальной экспертизы, органов занятости и социальной защиты населения по трудоустройству инвалидов</t>
  </si>
  <si>
    <t>Увеличение доли трудоустроенных инвалидов в общей численности инвалидов Кабардино-Балкарской Республики,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Кабардино-Балкарской Республики в отчетный период</t>
  </si>
  <si>
    <t>2.3.2. Мероприятия по формированию и поддержанию в актуальном состоянии нормативной правовой и методической базы по организации ранней помощи в Кабардино-Балкарской Республике</t>
  </si>
  <si>
    <t xml:space="preserve">Минздрав КБР  </t>
  </si>
  <si>
    <t>Увеличение численности детей-инвалидов, получивших мероприятия по реабилитации, абилитации согласно рекомендациям в индивидуальной программе реабилитации или абилитации ребенка-инвалида</t>
  </si>
  <si>
    <t>2.4.2. Мероприятия по формированию условий для развития ранней помощи</t>
  </si>
  <si>
    <t>Мероприятие 2.4.2.2. Обеспечение  высокотехнологичной медицинской помощью детей с ограниченными возможностями здоровья и детей-инвалидов</t>
  </si>
  <si>
    <t>Номер целевого показателя (индикатора) региональной программы на достижение которого направлены мероприятия</t>
  </si>
  <si>
    <t>ФКУ "ГБМСЭ по КБР (по согласованию)</t>
  </si>
  <si>
    <t>Мероприятия, направленные на выполнение первоочередных задач подпрограммы</t>
  </si>
  <si>
    <t>Увеличение доли трудоустроенных инвалидов в общей численности инвалидов Кабардино-Балкарской Республики,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</si>
  <si>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 (взрослые)</t>
  </si>
  <si>
    <t>Увеличение доли детей целевой группы, получивших услуги ранней помощи, в общем количестве детей Кабардино-Балкарской Республики, нуждающихся в получении таких услуг</t>
  </si>
  <si>
    <t xml:space="preserve">Минздрав КБР </t>
  </si>
  <si>
    <t>Увеличение доли семей Кабардино-Балкарской Республики, включенных в программы ранней помощи, удовлетворенных качеством услуг ранней помощи;Увеличение доли детей целевой группы, получивших услуги ранней помощи, в общем  количестве детей Кабардино-Балкарской Республики, нуждающихся в получении таких услуг</t>
  </si>
  <si>
    <t xml:space="preserve">Увеличение доли 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 </t>
  </si>
  <si>
    <t>2.1.1.-2.1.2.</t>
  </si>
  <si>
    <t>2.1.3.</t>
  </si>
  <si>
    <t>2.2.1.</t>
  </si>
  <si>
    <t>2.2.3.</t>
  </si>
  <si>
    <t>Минтруд соцзащиты КБР</t>
  </si>
  <si>
    <t xml:space="preserve">Минтруд соцзащиты КБР </t>
  </si>
  <si>
    <t>Общий объем расходов на выполнение мероприятий  Подпрограммы</t>
  </si>
  <si>
    <t>Минтруд
соцзащиты КБР</t>
  </si>
  <si>
    <t>Мероприятие 2.4.2.1. Организация оказания услуг ранней помощи и сопровождения</t>
  </si>
  <si>
    <t>Минпросвещения КБР</t>
  </si>
  <si>
    <t>Минпросвещения  КБР</t>
  </si>
  <si>
    <t>(тыс.руб.)</t>
  </si>
  <si>
    <t>2.2. 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                           в Кабардино-Балкарской Республике</t>
  </si>
  <si>
    <t>2.2.1. Мероприятия по формированию условий для повышения уровня профессионального инвалидов, в том числе  детей-инвалидов</t>
  </si>
  <si>
    <t>Организация сопровождаемого проживания (периодического сопровождения) граждан с инвалидностью в домашних условиях с предоставлением необходимых социальных услуг, проведения мероприятий по развитию и сохранению навыков самообслуживания, а также навыков, необходимых для самостоятельной жизни</t>
  </si>
  <si>
    <t>Проведение оценки потребностей инвалидов республики в услугах сопровождаемого проживания и их объема</t>
  </si>
  <si>
    <t xml:space="preserve">Мероприятия, направленные на выполнение дополнительных задач подпрограммы </t>
  </si>
  <si>
    <t xml:space="preserve">Общий объем расходов на выполнение мероприятий подпрограммы ИТОГО: </t>
  </si>
  <si>
    <t xml:space="preserve">Мероприятие 2.1.3. Мероприятия по определению потребности в получении услуг в рамках сопровождаемого проживания </t>
  </si>
  <si>
    <t>2.1.2., 2.2.1.</t>
  </si>
  <si>
    <t>Повышение качества эффективности и, расширение перечня оказываемых реабилитационных услуг</t>
  </si>
  <si>
    <t>2.1.2.</t>
  </si>
  <si>
    <t xml:space="preserve">Профессиональная ориентация  и мотивация инвалидов к получению рабочих профессий, интеграция инвалидов в общество, изменение отношения общества к возможностям инвалидов
</t>
  </si>
  <si>
    <t>Профессиональная ориентация  и мотивация инвалидов к получению рабочих профессий, интеграция инвалидов в общество, изменение отношения общества к возможностям инвалидов</t>
  </si>
  <si>
    <r>
      <t>Выплата инвалидам компенсации страховых премий по договорам обязательного страхования гражданской ответственности владельцев транспортных средств</t>
    </r>
    <r>
      <rPr>
        <sz val="11"/>
        <color indexed="8"/>
        <rFont val="Times New Roman"/>
        <family val="1"/>
      </rPr>
      <t>)</t>
    </r>
  </si>
  <si>
    <t>Мероприятие 2.1.2.1. Проведение мониторинга потребности в услугах служб ранней помощи среди детей в возрасте от 0 до 3 лет</t>
  </si>
  <si>
    <t xml:space="preserve">Выявление детей в возрасте     до 3 - х  лет, которым необходимы услуги ранней помощи </t>
  </si>
  <si>
    <t>2.1.1., 2.1.2.</t>
  </si>
  <si>
    <t>Определение объектовного числа детей, нуждающихся в услугах ранней помощи для обеспечения эффективного распредкеления кадровых, материально-технических, финансовых ресурсов в целях качественного развития ранней помощи</t>
  </si>
  <si>
    <t>2.1.1.,2.4.1.</t>
  </si>
  <si>
    <t>2.3.1.</t>
  </si>
  <si>
    <t>2.1.1.,2.1.2.</t>
  </si>
  <si>
    <t>2.1.1, 2.1.2.</t>
  </si>
  <si>
    <t>2021-2023</t>
  </si>
  <si>
    <t xml:space="preserve">2022 -2023
</t>
  </si>
  <si>
    <t>Мероприятие 2.1.1.3. Создание, эксплуатация и доработка единой информационной системы Кабардино-Балкарской Республики, содержащей сведения об инвалидах, оказанных им реабилитационных и абилитационных мероприятиях</t>
  </si>
  <si>
    <t xml:space="preserve">Мероприятие 2.1.2.2. Создание и обеспечение работы  регистра детей, нуждающихся в услугах ранней помощи </t>
  </si>
  <si>
    <t>Мероприятие 2.1.2.3. Выявление факторов и (проблем) препятствующих эффективному межведомственному взаимодействию реабилитационных организаций, обеспечивающих реализацию ранней помощи, преемственность в работе с инвалидами, в том числе с детьми-инвалидами, и их сопровождение, а также выработка предложений по минимизации и (или) устранению таких факторов (проблем)</t>
  </si>
  <si>
    <t>Мероприятие 2.2.1.1. Организация профессионального обучения и дополнительного профессионального образования инвалидов</t>
  </si>
  <si>
    <t xml:space="preserve">Мероприятие 2.2.1.2. Обеспечение спортивного резерва в составы спортивных сборных команд Российской Федерации из числа спортсменов Кабардино-Балкарской Республики, проходящих спортивную подготовку в спортивных учреждениях адаптивной направленности </t>
  </si>
  <si>
    <r>
      <t>2.3.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  </r>
    <r>
      <rPr>
        <b/>
        <sz val="12"/>
        <color indexed="8"/>
        <rFont val="Times New Roman"/>
        <family val="1"/>
      </rPr>
      <t xml:space="preserve">, а также ранней помощи, сопровождаемого проживания инвалидов </t>
    </r>
    <r>
      <rPr>
        <b/>
        <sz val="12"/>
        <color indexed="8"/>
        <rFont val="Times New Roman"/>
        <family val="1"/>
      </rPr>
      <t>в Кабардино-Балкарской Республике</t>
    </r>
  </si>
  <si>
    <t xml:space="preserve">2.3.1. Мероприятия 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
</t>
  </si>
  <si>
    <t>Мероприятие  2.3.1.1. 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инвалидов, в том числе детей-инвалидов</t>
  </si>
  <si>
    <t>Мероприятие 2.3.1.2. Обеспечение взаимодействия организаций, осуществляющих свою деятельность независимо от форм собственности, ведомственной принадлежности, в том числе социально ориентированных некомерческих организаций обеспечивающих комплексную реабилитацию и абилитацию инвалидов, в том числе детей-инвалидов</t>
  </si>
  <si>
    <t>2022-2023</t>
  </si>
  <si>
    <t>Мероприятие 2.3.1.3. Формирование информационного пространства (размещение на сайтах органов исполнительной власти, учреждений, общественных и иных организаций информации об организации региональной реабилитации и абилитации инвалидов, в том числе детей-инвалидов</t>
  </si>
  <si>
    <t>2.1.2., 2.4.1</t>
  </si>
  <si>
    <t>2.1.2., 2.4.1.</t>
  </si>
  <si>
    <t>Увеличение доли инвалидов, в отношении которых осуществлялись мероприятия по реабилитации и (или) абилитации, в общей численности инвалидов в Кабардино-Балкарской Республике, имеющих такие рекомендации в индивидуальной программе реабилитации или абилитации</t>
  </si>
  <si>
    <t xml:space="preserve">Мероприятие 2.3.2.1. Создание Регионального ресурсно-методического центра по организации ранней помощи </t>
  </si>
  <si>
    <t>Мероприятие 2.3.2.2. Распространение среди населения информационных материалов по возможно более раннему выявлению признаков нарушения функций организма, в том числе психического, с целью оказания ранней помощи и профилактики инвалидности</t>
  </si>
  <si>
    <t>Мероприятие 2.3.3.1. Формирование и поддержание в актуальном состоянии нормативной правовой и методической базы по организации сопровождаемого проживания инвалидов</t>
  </si>
  <si>
    <t>Увеличение доли инвалидов,  получивших услуги сопровождемого проживания</t>
  </si>
  <si>
    <t>2.4.2.</t>
  </si>
  <si>
    <t>2.4.1. Мероприятия по формированию условий для развития системы комплексной реабилитации и абилитации инвалидов, в том числе детей-инвалидов</t>
  </si>
  <si>
    <r>
      <t>2.4. Мероприятия по формированию условий для развития системы комплексной реабилитации и абилитации инвалидов, в том числе детей-инвалидов,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>в том числе  ранней помощи, сопровождаемого проживания инвалидов в Кабардино-Балкарской Республике</t>
    </r>
  </si>
  <si>
    <t>Мероприятие 2.4.2.3.Оснащение учреждений, оказывающих услуги по ранней помощи, реабилитационным оборудованием</t>
  </si>
  <si>
    <t>2.1. 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получения услуг в рамках сопровождаемого проживания в Кабардино-Балкарской Республике</t>
  </si>
  <si>
    <t>2.1.1. Мероприятия по определению потребности инвалидов в том числе детей-инвалидов,  в реабилитационных  и абилитационных услугах в Кабардино-Балкарской Республике</t>
  </si>
  <si>
    <t>Мероприятие 2.1.3.1.Организация сопровождаемого проживания (периодического сопровождения) инвалидов, в том числе:</t>
  </si>
  <si>
    <t>Мероприятие 2.3.3.2. Создание условий для
развития в Кабардино-Балкарской Республике института «приемная семья для инвалидов», в том числе разработка и принятие республиканского закона о  приемных семьях для инвалидов</t>
  </si>
  <si>
    <t>Мероприятие 2.4.1.1. Организация психолого- педагогической  реабилитации и абилитации детей-инвалидов в образовательных организациях республики</t>
  </si>
  <si>
    <t>Мероприятие 2.4.3.2. Подготовка и повышение квалификации специалистов, реализующих реабилитационные и абилитационные мероприятия для инвалидов, в том числе детей-инвалидов, ранней помощи, а также сопровождаемого проживания инвалидов</t>
  </si>
  <si>
    <t>2.4.4. Мероприятия по формированию условий для развития сопровождаемого проживания инвалидов</t>
  </si>
  <si>
    <t xml:space="preserve">Формирование у инвалидов, имеющих ментальные нарушения, навыков максимально возможно самостоятельности в бытовой, социально-коммуникативной, досуговой и иной деятельности     </t>
  </si>
  <si>
    <t xml:space="preserve">Мероприятие 2.4.4.1. Проработка возможных для реализации в Кабардино-Балкарской Республике вариантов организации сопровождаемого проживания инвалидов, в том числе:
в жилых помещениях, находящихся в собственности данных граждан или предоставленных им на условиях социального найма;
в жилых помещениях специализированного жилого фонда системы социального обслуживания граждан;
в общежитиях, в которых граждане постоянно проживают </t>
  </si>
  <si>
    <t>Организациия сопровождаемого проживания инвалидов</t>
  </si>
  <si>
    <t xml:space="preserve">Мероприятие 2.4.4.2.Оборудование комнат социально-бытовой адаптации инвалидов в ГКУ "Республиканский психоневрологический интернат», ГКУ "Нальчикский психоневрологическпий интернат" и ГКУ "Прохладненский детский дом-интернат"  для организации учебного (тренировочного) сопровождаемого проживания инвалидов в целях формирования у них навыков максимально возможно самостоятельности в бытовой, социально-коммуникативной, досуговой и иной деятельности     </t>
  </si>
  <si>
    <t>Мероприятие 2.4.4.3. Проведение мероприятий по формированию групп для сопровождаемого проживания инвалидов, из числа получателей социальных услуг психоневрологических интернатов, малыми группами</t>
  </si>
  <si>
    <t xml:space="preserve">Увеличение доли инвалидов,              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
</t>
  </si>
  <si>
    <t xml:space="preserve">Увеличение доли инвалидов,               в отношении которых осуществлялись мероприятия по реабилитации и (или) абилитации, в общей численности инвалидов Кабардино-Балкарской Республики , имеющих такие рекомендации в индивидуальной программе реабилитации или абилитации
</t>
  </si>
  <si>
    <t>2.1.5- 2.4.2.</t>
  </si>
  <si>
    <t>Мероприятие  2.1.3.2. Проведение оценки потребностей инвалидов республики в услугах сопровождаемого проживания</t>
  </si>
  <si>
    <t xml:space="preserve">Мероприятие 2.1.3.3. Отработка механизма оказания услуги сопровождаемого проживания инвалидов организациями социального обслуживания </t>
  </si>
  <si>
    <t xml:space="preserve">Мероприятие 2.1.3.4. Организация мультидисциплинарных команд специалистов для оказания услуг сопровождаемого проживания </t>
  </si>
  <si>
    <t>Увеличение доли занятых инвалидов трудоспособного возраста  в общей численности инвалидов трудоспособного возраста в Кабардино-Балкарской Республике</t>
  </si>
  <si>
    <t>Увеличение доли 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Кабардино-Балкарской Республики, имеющих такие рекомендации в индивидуальной программе реабилитации или абилитации</t>
  </si>
  <si>
    <t>Увеличение доли детей целевой группы, получивших услуги ранней помощи, в общем числе детей в Кабардино-Балкарской Республике, нуждающихся  в получении таких услуг</t>
  </si>
  <si>
    <t xml:space="preserve">2.3.3. Мероприятие по формированию и поддержанию в актуальном состоянии нормативной правовой и методической базы по организации сопровождаемого проживания инвалидов в Кабардино-Балкарской Республике </t>
  </si>
  <si>
    <t>Увеличение доли специалистов Кабардино-Балкарской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                   и профессиональной переподготовки специалистов, в том числе                   по применению методик по реабилитации и абилитации инвалидов,               в общей численности таких специалистов  Кабардино-Балкарской  Республики</t>
  </si>
  <si>
    <t>2.1.4.</t>
  </si>
  <si>
    <t>Мероприятие 5.1. Предоставление государственных гарантий инвалидам (выплата инвалидам компенсации страховых премий по договорам обязательного страхования гражданской ответственности владельцев транспортных средств) (вне рамок Соглашения по комплексной реабилитации и абилитации инвалидов, в том числе детей-инвалидов)</t>
  </si>
  <si>
    <t>Мероприятие 5.2. Предоставление государственных гарантий (создание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(вне рамок Соглашения по комплексной реабилитации и абилитации инвалидов, в том числе детей-инвалидов)</t>
  </si>
  <si>
    <t>Мероприятие 5.3. Оказание государственной поддержки общественным организациям инвалидов      и иным некоммерческим организациям.             Проведение регионального этапа национального чемпионата  профессионального мастерства среди людей с инвалидностью «Аblimpics» (вне рамок Соглашения по комплексной реабилитации и абилитации инвалидов, в том числе детей-инвалидов)</t>
  </si>
  <si>
    <t>Мероприятие 2.2.1.2 Организация сопровождаемого содействия занятости инвалидов с учетом стойких нарушений функций организма и ограничений жизнедеятельности, включая сопровождение инвалида молодого возраста при трудоустройстве</t>
  </si>
  <si>
    <t>Мероприятие 2.2.1.3.  Организация профессиональной ориентации инвалидов</t>
  </si>
  <si>
    <t>Мероприятие 2.2.1.4. Проведение мероприятий по социально-трудовой адаптации инвалидов</t>
  </si>
  <si>
    <t>Мероприятие 2.2.1.5. Оказание содействия самозанятости, а также единовременной финансовой помощи на подготовку документов для соответсвующей государственной регистрации, безработным инвалидам</t>
  </si>
  <si>
    <t xml:space="preserve">Увеличение доли инвалидов, в том числе детей-инвалидов, в том числе детей-инвалидов, в отношении которых осуществлялись мероприятия по реабилитации и (или) абилитации, в общей численности инвалидов (детей-инвалидов) Кабардино-Балкарской Республики, имеющих такие рекомендации в индивидуальной программе реабилитации или абилитации </t>
  </si>
  <si>
    <t xml:space="preserve">Минтруд соцзащиты КБР
</t>
  </si>
  <si>
    <t>Мероприятие 2.4.1.3. Организация комплексного сопровождения детей с тяжелыми множественными нарушениями развития, в том числе с расстройствами аутистического спектра</t>
  </si>
  <si>
    <t xml:space="preserve">Мероприятие 2.4.1.2. Оснащение организаций, осуществляющих социальную реабилитацию инвалидов, в том числе детей-инвалидов реабилитационным и абилитационным оборудованием </t>
  </si>
  <si>
    <t>Мероприятие 2.4.1.4. Реализация мер по совершенствованию деятельности и развитию спортивно-адаптивных школ оснащение реабилитационным оборудованием для занятий инвалидов  адаптивной физической культурой                     и спортом  ГКУ «ДЮСАШ»; КБР, г.Нальчик,                  пр. Ленина, 8а</t>
  </si>
  <si>
    <t>Мероприятие 2.4.1.6.  Обеспечение работы  пунктов проката технических средств реабилитации инвалидов, в том числе детей-инвалидов, созданных при организациях социального обслуживания</t>
  </si>
  <si>
    <t>Мероприятие  2.4.1.7. Укрепление материально-технической базы медицинских организаций, осуществляющих реабилитационные и абилитационные мероприятия инвалидам, в том числе детям-инвалидам</t>
  </si>
  <si>
    <t>Мероприятие 2.4.1.5.  Оснащение организаций культуры  реабилитационным для проведения социокультурной реабилитации инвалидов в том числе детей инвалидов</t>
  </si>
  <si>
    <t>Минтруд соцзащиты КБР в том числе:</t>
  </si>
  <si>
    <t xml:space="preserve">на сопровождаемое проживания </t>
  </si>
  <si>
    <t>Минздрав КБР в том числе:</t>
  </si>
  <si>
    <t>на раннюю помощь</t>
  </si>
  <si>
    <t>Минпросвещения КБР в том числе:</t>
  </si>
  <si>
    <t xml:space="preserve">ПРИЛОЖЕНИЕ № 3 
к государственной программе Кабардино-Балкарской Республики 
«Доступная среда в Кабардино-Балкарской Республике» </t>
  </si>
  <si>
    <t xml:space="preserve">ПЕРЕЧЕНЬ МЕРОПРИЯТИЙ 
государственной программы Кабардино-Балкарской Республики «Доступная среда в Кабардино-Балкарской Республике»   
подпрограмма 2 «Совершенствование системы комплексной реабилитации и абилитации инвалидов, в том числе детей-инвалидов» на 2021-2023 годы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</si>
</sst>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0.000"/>
    <numFmt numFmtId="181" formatCode="0.0000"/>
    <numFmt numFmtId="182" formatCode="0.0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center" vertical="top" wrapText="1"/>
    </xf>
    <xf numFmtId="43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3" fontId="1" fillId="24" borderId="10" xfId="0" applyNumberFormat="1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43" fontId="7" fillId="24" borderId="10" xfId="0" applyNumberFormat="1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43" fontId="3" fillId="24" borderId="11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/>
    </xf>
    <xf numFmtId="43" fontId="8" fillId="24" borderId="10" xfId="0" applyNumberFormat="1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8" fillId="24" borderId="0" xfId="0" applyFont="1" applyFill="1" applyAlignment="1">
      <alignment/>
    </xf>
    <xf numFmtId="0" fontId="7" fillId="24" borderId="12" xfId="0" applyFont="1" applyFill="1" applyBorder="1" applyAlignment="1">
      <alignment horizontal="left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2" fillId="24" borderId="0" xfId="0" applyFont="1" applyFill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vertical="top" wrapText="1"/>
    </xf>
    <xf numFmtId="43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43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43" fontId="1" fillId="24" borderId="11" xfId="0" applyNumberFormat="1" applyFont="1" applyFill="1" applyBorder="1" applyAlignment="1">
      <alignment vertical="top" wrapText="1"/>
    </xf>
    <xf numFmtId="0" fontId="0" fillId="24" borderId="11" xfId="0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1" fillId="24" borderId="0" xfId="0" applyFont="1" applyFill="1" applyAlignment="1">
      <alignment vertical="top" wrapText="1"/>
    </xf>
    <xf numFmtId="0" fontId="2" fillId="24" borderId="12" xfId="0" applyFont="1" applyFill="1" applyBorder="1" applyAlignment="1">
      <alignment horizontal="right" vertical="top" wrapText="1"/>
    </xf>
    <xf numFmtId="0" fontId="2" fillId="24" borderId="16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3" fontId="2" fillId="24" borderId="10" xfId="0" applyNumberFormat="1" applyFont="1" applyFill="1" applyBorder="1" applyAlignment="1">
      <alignment vertical="top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vertical="top" wrapText="1"/>
    </xf>
    <xf numFmtId="179" fontId="3" fillId="24" borderId="10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 horizontal="center" vertical="top" wrapText="1"/>
    </xf>
    <xf numFmtId="179" fontId="1" fillId="24" borderId="10" xfId="0" applyNumberFormat="1" applyFont="1" applyFill="1" applyBorder="1" applyAlignment="1">
      <alignment vertical="top" wrapText="1"/>
    </xf>
    <xf numFmtId="179" fontId="7" fillId="24" borderId="10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 horizontal="center" vertical="top"/>
    </xf>
    <xf numFmtId="182" fontId="1" fillId="24" borderId="10" xfId="0" applyNumberFormat="1" applyFont="1" applyFill="1" applyBorder="1" applyAlignment="1">
      <alignment vertical="top"/>
    </xf>
    <xf numFmtId="182" fontId="3" fillId="24" borderId="10" xfId="0" applyNumberFormat="1" applyFont="1" applyFill="1" applyBorder="1" applyAlignment="1">
      <alignment vertical="top" wrapText="1"/>
    </xf>
    <xf numFmtId="182" fontId="1" fillId="24" borderId="10" xfId="0" applyNumberFormat="1" applyFont="1" applyFill="1" applyBorder="1" applyAlignment="1">
      <alignment vertical="top" wrapText="1"/>
    </xf>
    <xf numFmtId="179" fontId="1" fillId="24" borderId="11" xfId="0" applyNumberFormat="1" applyFont="1" applyFill="1" applyBorder="1" applyAlignment="1">
      <alignment vertical="top" wrapText="1"/>
    </xf>
    <xf numFmtId="179" fontId="1" fillId="24" borderId="10" xfId="0" applyNumberFormat="1" applyFont="1" applyFill="1" applyBorder="1" applyAlignment="1">
      <alignment/>
    </xf>
    <xf numFmtId="179" fontId="2" fillId="24" borderId="10" xfId="0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/>
    </xf>
    <xf numFmtId="0" fontId="13" fillId="24" borderId="10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vertical="top" wrapText="1"/>
    </xf>
    <xf numFmtId="0" fontId="5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vertical="top" wrapText="1"/>
    </xf>
    <xf numFmtId="0" fontId="1" fillId="24" borderId="20" xfId="0" applyFont="1" applyFill="1" applyBorder="1" applyAlignment="1">
      <alignment horizontal="left" vertical="top" wrapText="1"/>
    </xf>
    <xf numFmtId="0" fontId="0" fillId="24" borderId="21" xfId="0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vertical="top" wrapText="1"/>
    </xf>
    <xf numFmtId="0" fontId="0" fillId="24" borderId="21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5" fillId="24" borderId="0" xfId="0" applyFont="1" applyFill="1" applyAlignment="1">
      <alignment horizontal="center" vertical="top" wrapText="1"/>
    </xf>
    <xf numFmtId="0" fontId="12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14" fillId="24" borderId="15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14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 vertical="top" wrapText="1"/>
    </xf>
    <xf numFmtId="0" fontId="1" fillId="24" borderId="2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24" borderId="22" xfId="0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right" vertical="top" wrapText="1"/>
    </xf>
    <xf numFmtId="0" fontId="2" fillId="24" borderId="16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left" vertical="top" wrapText="1"/>
    </xf>
    <xf numFmtId="0" fontId="10" fillId="24" borderId="11" xfId="0" applyFont="1" applyFill="1" applyBorder="1" applyAlignment="1">
      <alignment horizontal="left" vertical="top" wrapText="1"/>
    </xf>
    <xf numFmtId="0" fontId="10" fillId="24" borderId="21" xfId="0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horizontal="center" vertical="top" wrapText="1"/>
    </xf>
    <xf numFmtId="0" fontId="11" fillId="24" borderId="23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7"/>
  <sheetViews>
    <sheetView tabSelected="1" view="pageBreakPreview" zoomScale="75" zoomScaleNormal="75" zoomScaleSheetLayoutView="75" workbookViewId="0" topLeftCell="A1">
      <pane ySplit="11" topLeftCell="BM5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2.421875" style="1" customWidth="1"/>
    <col min="2" max="2" width="15.8515625" style="1" customWidth="1"/>
    <col min="3" max="3" width="32.57421875" style="1" customWidth="1"/>
    <col min="4" max="4" width="23.140625" style="1" customWidth="1"/>
    <col min="5" max="5" width="16.140625" style="1" customWidth="1"/>
    <col min="6" max="6" width="15.00390625" style="1" customWidth="1"/>
    <col min="7" max="7" width="13.7109375" style="1" customWidth="1"/>
    <col min="8" max="9" width="18.8515625" style="1" customWidth="1"/>
    <col min="10" max="12" width="19.00390625" style="1" customWidth="1"/>
    <col min="13" max="13" width="17.140625" style="1" customWidth="1"/>
    <col min="14" max="14" width="20.7109375" style="1" customWidth="1"/>
    <col min="15" max="15" width="15.8515625" style="1" customWidth="1"/>
    <col min="16" max="16" width="17.8515625" style="1" customWidth="1"/>
    <col min="17" max="16384" width="9.140625" style="1" customWidth="1"/>
  </cols>
  <sheetData>
    <row r="1" spans="1:16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79.5" customHeight="1">
      <c r="A2" s="49"/>
      <c r="B2" s="49"/>
      <c r="C2" s="49"/>
      <c r="D2" s="49"/>
      <c r="E2" s="49"/>
      <c r="F2" s="49"/>
      <c r="G2" s="49"/>
      <c r="H2" s="49"/>
      <c r="I2" s="49"/>
      <c r="J2" s="100" t="s">
        <v>138</v>
      </c>
      <c r="K2" s="100"/>
      <c r="L2" s="100"/>
      <c r="M2" s="100"/>
      <c r="N2" s="100"/>
      <c r="O2" s="100"/>
      <c r="P2" s="100"/>
    </row>
    <row r="3" spans="1:16" ht="15.75">
      <c r="A3" s="49"/>
      <c r="B3" s="49"/>
      <c r="C3" s="49"/>
      <c r="D3" s="49"/>
      <c r="E3" s="49"/>
      <c r="F3" s="49"/>
      <c r="G3" s="49"/>
      <c r="H3" s="49"/>
      <c r="I3" s="49"/>
      <c r="J3" s="75"/>
      <c r="K3" s="75"/>
      <c r="L3" s="75"/>
      <c r="M3" s="75"/>
      <c r="N3" s="75"/>
      <c r="O3" s="75"/>
      <c r="P3" s="75"/>
    </row>
    <row r="4" ht="15.75">
      <c r="P4" s="2"/>
    </row>
    <row r="5" spans="1:16" ht="60.75" customHeight="1">
      <c r="A5" s="107" t="s">
        <v>139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ht="15.75">
      <c r="P6" s="3" t="s">
        <v>48</v>
      </c>
    </row>
    <row r="7" spans="1:16" ht="34.5" customHeight="1">
      <c r="A7" s="110" t="s">
        <v>0</v>
      </c>
      <c r="B7" s="110" t="s">
        <v>1</v>
      </c>
      <c r="C7" s="110" t="s">
        <v>2</v>
      </c>
      <c r="D7" s="110" t="s">
        <v>18</v>
      </c>
      <c r="E7" s="96" t="s">
        <v>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110" t="s">
        <v>28</v>
      </c>
    </row>
    <row r="8" spans="1:16" ht="117.75" customHeight="1">
      <c r="A8" s="111"/>
      <c r="B8" s="111"/>
      <c r="C8" s="111"/>
      <c r="D8" s="111"/>
      <c r="E8" s="96" t="s">
        <v>4</v>
      </c>
      <c r="F8" s="96"/>
      <c r="G8" s="96"/>
      <c r="H8" s="96" t="s">
        <v>5</v>
      </c>
      <c r="I8" s="96"/>
      <c r="J8" s="96"/>
      <c r="K8" s="97" t="s">
        <v>6</v>
      </c>
      <c r="L8" s="98"/>
      <c r="M8" s="99"/>
      <c r="N8" s="4" t="s">
        <v>7</v>
      </c>
      <c r="O8" s="4" t="s">
        <v>8</v>
      </c>
      <c r="P8" s="111"/>
    </row>
    <row r="9" spans="1:16" ht="16.5" customHeight="1">
      <c r="A9" s="112"/>
      <c r="B9" s="112"/>
      <c r="C9" s="112"/>
      <c r="D9" s="112"/>
      <c r="E9" s="79">
        <v>2021</v>
      </c>
      <c r="F9" s="79">
        <v>2022</v>
      </c>
      <c r="G9" s="94">
        <v>2023</v>
      </c>
      <c r="H9" s="79">
        <v>2021</v>
      </c>
      <c r="I9" s="79">
        <v>2022</v>
      </c>
      <c r="J9" s="94">
        <v>2023</v>
      </c>
      <c r="K9" s="79">
        <v>2021</v>
      </c>
      <c r="L9" s="79">
        <v>2022</v>
      </c>
      <c r="M9" s="94">
        <v>2023</v>
      </c>
      <c r="N9" s="95"/>
      <c r="O9" s="95"/>
      <c r="P9" s="112"/>
    </row>
    <row r="10" spans="1:16" ht="15.75" customHeight="1">
      <c r="A10" s="80" t="s">
        <v>30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" customHeight="1">
      <c r="A11" s="108" t="s">
        <v>94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s="7" customFormat="1" ht="48" customHeight="1">
      <c r="A12" s="108" t="s">
        <v>95</v>
      </c>
      <c r="B12" s="109"/>
      <c r="C12" s="109"/>
      <c r="D12" s="109"/>
      <c r="E12" s="76"/>
      <c r="F12" s="76"/>
      <c r="G12" s="5">
        <f>SUM(G13:G27)</f>
        <v>0</v>
      </c>
      <c r="H12" s="5"/>
      <c r="I12" s="5"/>
      <c r="J12" s="5">
        <f>SUM(J13:J27)</f>
        <v>0</v>
      </c>
      <c r="K12" s="5"/>
      <c r="L12" s="5"/>
      <c r="M12" s="5">
        <f>SUM(M13:M27)</f>
        <v>0</v>
      </c>
      <c r="N12" s="5">
        <f>SUM(N13:N27)</f>
        <v>0</v>
      </c>
      <c r="O12" s="5">
        <f>SUM(O13:O27)</f>
        <v>0</v>
      </c>
      <c r="P12" s="6"/>
    </row>
    <row r="13" spans="1:16" ht="42" customHeight="1">
      <c r="A13" s="81" t="s">
        <v>9</v>
      </c>
      <c r="B13" s="96" t="s">
        <v>70</v>
      </c>
      <c r="C13" s="113" t="s">
        <v>36</v>
      </c>
      <c r="D13" s="8" t="s">
        <v>44</v>
      </c>
      <c r="E13" s="8"/>
      <c r="F13" s="8"/>
      <c r="G13" s="9">
        <f aca="true" t="shared" si="0" ref="G13:G22">J13+M13+N13+O13</f>
        <v>0</v>
      </c>
      <c r="H13" s="9"/>
      <c r="I13" s="9"/>
      <c r="J13" s="9"/>
      <c r="K13" s="9"/>
      <c r="L13" s="9"/>
      <c r="M13" s="9"/>
      <c r="N13" s="9"/>
      <c r="O13" s="9"/>
      <c r="P13" s="101" t="s">
        <v>64</v>
      </c>
    </row>
    <row r="14" spans="1:16" ht="36.75" customHeight="1">
      <c r="A14" s="81"/>
      <c r="B14" s="96"/>
      <c r="C14" s="114"/>
      <c r="D14" s="8" t="s">
        <v>10</v>
      </c>
      <c r="E14" s="8"/>
      <c r="F14" s="8"/>
      <c r="G14" s="9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104"/>
    </row>
    <row r="15" spans="1:16" ht="31.5">
      <c r="A15" s="81"/>
      <c r="B15" s="96"/>
      <c r="C15" s="114"/>
      <c r="D15" s="10" t="s">
        <v>46</v>
      </c>
      <c r="E15" s="10"/>
      <c r="F15" s="10"/>
      <c r="G15" s="9">
        <f t="shared" si="0"/>
        <v>0</v>
      </c>
      <c r="H15" s="9"/>
      <c r="I15" s="9"/>
      <c r="J15" s="9"/>
      <c r="K15" s="9"/>
      <c r="L15" s="9"/>
      <c r="M15" s="9"/>
      <c r="N15" s="9"/>
      <c r="O15" s="9"/>
      <c r="P15" s="104"/>
    </row>
    <row r="16" spans="1:16" ht="38.25" customHeight="1">
      <c r="A16" s="81"/>
      <c r="B16" s="96"/>
      <c r="C16" s="114"/>
      <c r="D16" s="8" t="s">
        <v>11</v>
      </c>
      <c r="E16" s="8"/>
      <c r="F16" s="8"/>
      <c r="G16" s="9">
        <f t="shared" si="0"/>
        <v>0</v>
      </c>
      <c r="H16" s="9"/>
      <c r="I16" s="9"/>
      <c r="J16" s="9"/>
      <c r="K16" s="9"/>
      <c r="L16" s="9"/>
      <c r="M16" s="9"/>
      <c r="N16" s="9"/>
      <c r="O16" s="9"/>
      <c r="P16" s="104"/>
    </row>
    <row r="17" spans="1:16" ht="45" customHeight="1">
      <c r="A17" s="81"/>
      <c r="B17" s="96"/>
      <c r="C17" s="115"/>
      <c r="D17" s="8" t="s">
        <v>12</v>
      </c>
      <c r="E17" s="8"/>
      <c r="F17" s="8"/>
      <c r="G17" s="9">
        <f t="shared" si="0"/>
        <v>0</v>
      </c>
      <c r="H17" s="9"/>
      <c r="I17" s="9"/>
      <c r="J17" s="9"/>
      <c r="K17" s="9"/>
      <c r="L17" s="9"/>
      <c r="M17" s="9"/>
      <c r="N17" s="9"/>
      <c r="O17" s="9"/>
      <c r="P17" s="105"/>
    </row>
    <row r="18" spans="1:16" ht="32.25" customHeight="1">
      <c r="A18" s="81" t="s">
        <v>19</v>
      </c>
      <c r="B18" s="96" t="s">
        <v>70</v>
      </c>
      <c r="C18" s="113" t="s">
        <v>106</v>
      </c>
      <c r="D18" s="8" t="s">
        <v>16</v>
      </c>
      <c r="E18" s="8"/>
      <c r="F18" s="8"/>
      <c r="G18" s="9">
        <f t="shared" si="0"/>
        <v>0</v>
      </c>
      <c r="H18" s="9"/>
      <c r="I18" s="9"/>
      <c r="J18" s="9"/>
      <c r="K18" s="9"/>
      <c r="L18" s="9"/>
      <c r="M18" s="9"/>
      <c r="N18" s="9"/>
      <c r="O18" s="9"/>
      <c r="P18" s="101" t="s">
        <v>64</v>
      </c>
    </row>
    <row r="19" spans="1:16" ht="27" customHeight="1">
      <c r="A19" s="81"/>
      <c r="B19" s="96"/>
      <c r="C19" s="114"/>
      <c r="D19" s="8" t="s">
        <v>20</v>
      </c>
      <c r="E19" s="8"/>
      <c r="F19" s="8"/>
      <c r="G19" s="9">
        <f t="shared" si="0"/>
        <v>0</v>
      </c>
      <c r="H19" s="9"/>
      <c r="I19" s="9"/>
      <c r="J19" s="9"/>
      <c r="K19" s="9"/>
      <c r="L19" s="9"/>
      <c r="M19" s="9"/>
      <c r="N19" s="9"/>
      <c r="O19" s="9"/>
      <c r="P19" s="102"/>
    </row>
    <row r="20" spans="1:16" ht="39.75" customHeight="1">
      <c r="A20" s="81"/>
      <c r="B20" s="96"/>
      <c r="C20" s="114"/>
      <c r="D20" s="10" t="s">
        <v>47</v>
      </c>
      <c r="E20" s="10"/>
      <c r="F20" s="10"/>
      <c r="G20" s="9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102"/>
    </row>
    <row r="21" spans="1:16" ht="35.25" customHeight="1">
      <c r="A21" s="81"/>
      <c r="B21" s="96"/>
      <c r="C21" s="114"/>
      <c r="D21" s="8" t="s">
        <v>11</v>
      </c>
      <c r="E21" s="8"/>
      <c r="F21" s="8"/>
      <c r="G21" s="9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102"/>
    </row>
    <row r="22" spans="1:16" ht="42.75" customHeight="1">
      <c r="A22" s="81"/>
      <c r="B22" s="96"/>
      <c r="C22" s="115"/>
      <c r="D22" s="8" t="s">
        <v>12</v>
      </c>
      <c r="E22" s="8"/>
      <c r="F22" s="8"/>
      <c r="G22" s="9">
        <f t="shared" si="0"/>
        <v>0</v>
      </c>
      <c r="H22" s="9"/>
      <c r="I22" s="9"/>
      <c r="J22" s="9"/>
      <c r="K22" s="9"/>
      <c r="L22" s="9"/>
      <c r="M22" s="9"/>
      <c r="N22" s="9"/>
      <c r="O22" s="9"/>
      <c r="P22" s="103"/>
    </row>
    <row r="23" spans="1:16" ht="31.5">
      <c r="A23" s="81" t="s">
        <v>72</v>
      </c>
      <c r="B23" s="96" t="s">
        <v>71</v>
      </c>
      <c r="C23" s="113" t="s">
        <v>107</v>
      </c>
      <c r="D23" s="8" t="s">
        <v>16</v>
      </c>
      <c r="E23" s="8"/>
      <c r="F23" s="8"/>
      <c r="G23" s="9"/>
      <c r="H23" s="9"/>
      <c r="I23" s="9"/>
      <c r="J23" s="9"/>
      <c r="K23" s="9"/>
      <c r="L23" s="9"/>
      <c r="M23" s="9"/>
      <c r="N23" s="9">
        <v>0</v>
      </c>
      <c r="O23" s="9">
        <v>0</v>
      </c>
      <c r="P23" s="101" t="s">
        <v>64</v>
      </c>
    </row>
    <row r="24" spans="1:16" ht="28.5" customHeight="1">
      <c r="A24" s="81"/>
      <c r="B24" s="96"/>
      <c r="C24" s="114"/>
      <c r="D24" s="8" t="s">
        <v>10</v>
      </c>
      <c r="E24" s="8"/>
      <c r="F24" s="8"/>
      <c r="G24" s="9">
        <f>J24+M24+N24+O24</f>
        <v>0</v>
      </c>
      <c r="H24" s="9"/>
      <c r="I24" s="9"/>
      <c r="J24" s="9"/>
      <c r="K24" s="9"/>
      <c r="L24" s="9"/>
      <c r="M24" s="9"/>
      <c r="N24" s="9"/>
      <c r="O24" s="9"/>
      <c r="P24" s="102"/>
    </row>
    <row r="25" spans="1:16" ht="31.5">
      <c r="A25" s="81"/>
      <c r="B25" s="96"/>
      <c r="C25" s="114"/>
      <c r="D25" s="8" t="s">
        <v>46</v>
      </c>
      <c r="E25" s="8"/>
      <c r="F25" s="8"/>
      <c r="G25" s="11">
        <f>J25+M25+N25+O25</f>
        <v>0</v>
      </c>
      <c r="H25" s="11"/>
      <c r="I25" s="11"/>
      <c r="J25" s="11"/>
      <c r="K25" s="11"/>
      <c r="L25" s="11"/>
      <c r="M25" s="11"/>
      <c r="N25" s="11"/>
      <c r="O25" s="11"/>
      <c r="P25" s="102"/>
    </row>
    <row r="26" spans="1:16" ht="25.5" customHeight="1">
      <c r="A26" s="81"/>
      <c r="B26" s="96"/>
      <c r="C26" s="114"/>
      <c r="D26" s="8" t="s">
        <v>11</v>
      </c>
      <c r="E26" s="8"/>
      <c r="F26" s="8"/>
      <c r="G26" s="9">
        <f>J26+M26+N26+O26</f>
        <v>0</v>
      </c>
      <c r="H26" s="9"/>
      <c r="I26" s="9"/>
      <c r="J26" s="9"/>
      <c r="K26" s="9"/>
      <c r="L26" s="9"/>
      <c r="M26" s="9"/>
      <c r="N26" s="9"/>
      <c r="O26" s="9"/>
      <c r="P26" s="102"/>
    </row>
    <row r="27" spans="1:16" ht="27" customHeight="1">
      <c r="A27" s="81"/>
      <c r="B27" s="96"/>
      <c r="C27" s="115"/>
      <c r="D27" s="8" t="s">
        <v>12</v>
      </c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103"/>
    </row>
    <row r="28" spans="1:16" s="12" customFormat="1" ht="33" customHeight="1">
      <c r="A28" s="93" t="s">
        <v>13</v>
      </c>
      <c r="B28" s="93"/>
      <c r="C28" s="93"/>
      <c r="D28" s="93"/>
      <c r="E28" s="50"/>
      <c r="F28" s="50"/>
      <c r="G28" s="5">
        <f>SUM(G31:G35)</f>
        <v>0</v>
      </c>
      <c r="H28" s="5"/>
      <c r="I28" s="5"/>
      <c r="J28" s="5">
        <f>SUM(J31:J35)</f>
        <v>0</v>
      </c>
      <c r="K28" s="5"/>
      <c r="L28" s="5"/>
      <c r="M28" s="5">
        <f>SUM(M31:M35)</f>
        <v>0</v>
      </c>
      <c r="N28" s="5">
        <f>SUM(N31:N35)</f>
        <v>0</v>
      </c>
      <c r="O28" s="5">
        <f>SUM(O31:O35)</f>
        <v>0</v>
      </c>
      <c r="P28" s="6"/>
    </row>
    <row r="29" spans="1:16" s="12" customFormat="1" ht="66" customHeight="1">
      <c r="A29" s="13" t="s">
        <v>62</v>
      </c>
      <c r="B29" s="14" t="s">
        <v>70</v>
      </c>
      <c r="C29" s="13" t="s">
        <v>63</v>
      </c>
      <c r="D29" s="15" t="s">
        <v>10</v>
      </c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7" t="s">
        <v>56</v>
      </c>
    </row>
    <row r="30" spans="1:16" s="12" customFormat="1" ht="144" customHeight="1">
      <c r="A30" s="18" t="s">
        <v>73</v>
      </c>
      <c r="B30" s="4" t="s">
        <v>70</v>
      </c>
      <c r="C30" s="18" t="s">
        <v>65</v>
      </c>
      <c r="D30" s="8" t="s">
        <v>34</v>
      </c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19" t="s">
        <v>56</v>
      </c>
    </row>
    <row r="31" spans="1:16" ht="27.75" customHeight="1">
      <c r="A31" s="81" t="s">
        <v>74</v>
      </c>
      <c r="B31" s="96" t="s">
        <v>70</v>
      </c>
      <c r="C31" s="136" t="s">
        <v>35</v>
      </c>
      <c r="D31" s="8" t="s">
        <v>34</v>
      </c>
      <c r="E31" s="8"/>
      <c r="F31" s="8"/>
      <c r="G31" s="9">
        <f>J31+M31+N31+O31</f>
        <v>0</v>
      </c>
      <c r="H31" s="9"/>
      <c r="I31" s="9"/>
      <c r="J31" s="9"/>
      <c r="K31" s="9"/>
      <c r="L31" s="9"/>
      <c r="M31" s="9"/>
      <c r="N31" s="9"/>
      <c r="O31" s="9"/>
      <c r="P31" s="101" t="s">
        <v>66</v>
      </c>
    </row>
    <row r="32" spans="1:16" ht="31.5">
      <c r="A32" s="81"/>
      <c r="B32" s="96"/>
      <c r="C32" s="137"/>
      <c r="D32" s="8" t="s">
        <v>14</v>
      </c>
      <c r="E32" s="8"/>
      <c r="F32" s="8"/>
      <c r="G32" s="9">
        <f>J32+M32+N32+O32</f>
        <v>0</v>
      </c>
      <c r="H32" s="9"/>
      <c r="I32" s="9"/>
      <c r="J32" s="9"/>
      <c r="K32" s="9"/>
      <c r="L32" s="9"/>
      <c r="M32" s="9"/>
      <c r="N32" s="9"/>
      <c r="O32" s="9"/>
      <c r="P32" s="104"/>
    </row>
    <row r="33" spans="1:16" ht="31.5">
      <c r="A33" s="81"/>
      <c r="B33" s="96"/>
      <c r="C33" s="137"/>
      <c r="D33" s="8" t="s">
        <v>46</v>
      </c>
      <c r="E33" s="8"/>
      <c r="F33" s="8"/>
      <c r="G33" s="9">
        <f>J33+M33+N33+O33</f>
        <v>0</v>
      </c>
      <c r="H33" s="9"/>
      <c r="I33" s="9"/>
      <c r="J33" s="9"/>
      <c r="K33" s="9"/>
      <c r="L33" s="9"/>
      <c r="M33" s="9"/>
      <c r="N33" s="9"/>
      <c r="O33" s="9"/>
      <c r="P33" s="104"/>
    </row>
    <row r="34" spans="1:16" ht="24.75" customHeight="1">
      <c r="A34" s="81"/>
      <c r="B34" s="96"/>
      <c r="C34" s="137"/>
      <c r="D34" s="8" t="s">
        <v>11</v>
      </c>
      <c r="E34" s="8"/>
      <c r="F34" s="8"/>
      <c r="G34" s="9">
        <f>J34+M34+N34+O34</f>
        <v>0</v>
      </c>
      <c r="H34" s="9"/>
      <c r="I34" s="9"/>
      <c r="J34" s="9"/>
      <c r="K34" s="9"/>
      <c r="L34" s="9"/>
      <c r="M34" s="9"/>
      <c r="N34" s="9"/>
      <c r="O34" s="9"/>
      <c r="P34" s="104"/>
    </row>
    <row r="35" spans="1:16" ht="72" customHeight="1">
      <c r="A35" s="81"/>
      <c r="B35" s="96"/>
      <c r="C35" s="138"/>
      <c r="D35" s="8" t="s">
        <v>12</v>
      </c>
      <c r="E35" s="8"/>
      <c r="F35" s="8"/>
      <c r="G35" s="9">
        <f>J35+M35+N35+O35</f>
        <v>0</v>
      </c>
      <c r="H35" s="9"/>
      <c r="I35" s="9"/>
      <c r="J35" s="9"/>
      <c r="K35" s="9"/>
      <c r="L35" s="9"/>
      <c r="M35" s="9"/>
      <c r="N35" s="9"/>
      <c r="O35" s="9"/>
      <c r="P35" s="105"/>
    </row>
    <row r="36" spans="1:16" s="22" customFormat="1" ht="37.5" customHeight="1">
      <c r="A36" s="87" t="s">
        <v>55</v>
      </c>
      <c r="B36" s="88"/>
      <c r="C36" s="116"/>
      <c r="D36" s="8" t="s">
        <v>41</v>
      </c>
      <c r="E36" s="8"/>
      <c r="F36" s="8"/>
      <c r="G36" s="20"/>
      <c r="H36" s="20"/>
      <c r="I36" s="20"/>
      <c r="J36" s="20"/>
      <c r="K36" s="20"/>
      <c r="L36" s="20"/>
      <c r="M36" s="20"/>
      <c r="N36" s="20"/>
      <c r="O36" s="20"/>
      <c r="P36" s="21"/>
    </row>
    <row r="37" spans="1:16" s="22" customFormat="1" ht="173.25" customHeight="1">
      <c r="A37" s="23" t="s">
        <v>96</v>
      </c>
      <c r="B37" s="24" t="s">
        <v>70</v>
      </c>
      <c r="C37" s="25" t="s">
        <v>51</v>
      </c>
      <c r="D37" s="8" t="s">
        <v>41</v>
      </c>
      <c r="E37" s="8"/>
      <c r="F37" s="8"/>
      <c r="G37" s="20"/>
      <c r="H37" s="20"/>
      <c r="I37" s="20"/>
      <c r="J37" s="20"/>
      <c r="K37" s="20"/>
      <c r="L37" s="20"/>
      <c r="M37" s="20"/>
      <c r="N37" s="20"/>
      <c r="O37" s="20"/>
      <c r="P37" s="26" t="s">
        <v>108</v>
      </c>
    </row>
    <row r="38" spans="1:16" s="22" customFormat="1" ht="69" customHeight="1">
      <c r="A38" s="23" t="s">
        <v>109</v>
      </c>
      <c r="B38" s="24" t="s">
        <v>70</v>
      </c>
      <c r="C38" s="25" t="s">
        <v>52</v>
      </c>
      <c r="D38" s="8" t="s">
        <v>41</v>
      </c>
      <c r="E38" s="8"/>
      <c r="F38" s="8"/>
      <c r="G38" s="20"/>
      <c r="H38" s="20"/>
      <c r="I38" s="20"/>
      <c r="J38" s="20"/>
      <c r="K38" s="20"/>
      <c r="L38" s="20"/>
      <c r="M38" s="20"/>
      <c r="N38" s="20"/>
      <c r="O38" s="20"/>
      <c r="P38" s="26" t="s">
        <v>108</v>
      </c>
    </row>
    <row r="39" spans="1:16" s="22" customFormat="1" ht="173.25" customHeight="1">
      <c r="A39" s="23" t="s">
        <v>110</v>
      </c>
      <c r="B39" s="24" t="s">
        <v>70</v>
      </c>
      <c r="C39" s="25" t="s">
        <v>51</v>
      </c>
      <c r="D39" s="8" t="s">
        <v>41</v>
      </c>
      <c r="E39" s="8"/>
      <c r="F39" s="8"/>
      <c r="G39" s="20"/>
      <c r="H39" s="20"/>
      <c r="I39" s="20"/>
      <c r="J39" s="20"/>
      <c r="K39" s="20"/>
      <c r="L39" s="20"/>
      <c r="M39" s="20"/>
      <c r="N39" s="20"/>
      <c r="O39" s="20"/>
      <c r="P39" s="26" t="s">
        <v>108</v>
      </c>
    </row>
    <row r="40" spans="1:16" s="22" customFormat="1" ht="173.25" customHeight="1">
      <c r="A40" s="23" t="s">
        <v>111</v>
      </c>
      <c r="B40" s="24" t="s">
        <v>70</v>
      </c>
      <c r="C40" s="25" t="s">
        <v>51</v>
      </c>
      <c r="D40" s="8" t="s">
        <v>41</v>
      </c>
      <c r="E40" s="8"/>
      <c r="F40" s="8"/>
      <c r="G40" s="20"/>
      <c r="H40" s="20"/>
      <c r="I40" s="20"/>
      <c r="J40" s="20"/>
      <c r="K40" s="20"/>
      <c r="L40" s="20"/>
      <c r="M40" s="20"/>
      <c r="N40" s="20"/>
      <c r="O40" s="20"/>
      <c r="P40" s="26" t="s">
        <v>108</v>
      </c>
    </row>
    <row r="41" spans="1:16" ht="42" customHeight="1">
      <c r="A41" s="93" t="s">
        <v>49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s="12" customFormat="1" ht="39.75" customHeight="1">
      <c r="A42" s="93" t="s">
        <v>50</v>
      </c>
      <c r="B42" s="93"/>
      <c r="C42" s="93"/>
      <c r="D42" s="93"/>
      <c r="E42" s="50"/>
      <c r="F42" s="50"/>
      <c r="G42" s="5">
        <f>SUM(G43:G44)</f>
        <v>0</v>
      </c>
      <c r="H42" s="5"/>
      <c r="I42" s="5"/>
      <c r="J42" s="5">
        <f>SUM(J43:J44)</f>
        <v>0</v>
      </c>
      <c r="K42" s="5"/>
      <c r="L42" s="5"/>
      <c r="M42" s="5">
        <f>SUM(M43:M44)</f>
        <v>0</v>
      </c>
      <c r="N42" s="5">
        <f>SUM(N43:N44)</f>
        <v>0</v>
      </c>
      <c r="O42" s="5">
        <f>SUM(O43:O44)</f>
        <v>0</v>
      </c>
      <c r="P42" s="6"/>
    </row>
    <row r="43" spans="1:16" ht="126.75" customHeight="1">
      <c r="A43" s="18" t="s">
        <v>75</v>
      </c>
      <c r="B43" s="4" t="s">
        <v>70</v>
      </c>
      <c r="C43" s="27" t="s">
        <v>112</v>
      </c>
      <c r="D43" s="8" t="s">
        <v>41</v>
      </c>
      <c r="E43" s="8"/>
      <c r="F43" s="8"/>
      <c r="G43" s="9"/>
      <c r="H43" s="9"/>
      <c r="I43" s="9"/>
      <c r="J43" s="9"/>
      <c r="K43" s="9"/>
      <c r="L43" s="9"/>
      <c r="M43" s="9"/>
      <c r="N43" s="9"/>
      <c r="O43" s="9"/>
      <c r="P43" s="19" t="s">
        <v>39</v>
      </c>
    </row>
    <row r="44" spans="1:16" ht="178.5" customHeight="1">
      <c r="A44" s="10" t="s">
        <v>76</v>
      </c>
      <c r="B44" s="28" t="s">
        <v>70</v>
      </c>
      <c r="C44" s="27" t="s">
        <v>112</v>
      </c>
      <c r="D44" s="10" t="s">
        <v>11</v>
      </c>
      <c r="E44" s="10"/>
      <c r="F44" s="10"/>
      <c r="G44" s="20">
        <f>J44+M44+N44+O44</f>
        <v>0</v>
      </c>
      <c r="H44" s="20"/>
      <c r="I44" s="20"/>
      <c r="J44" s="20"/>
      <c r="K44" s="20"/>
      <c r="L44" s="20"/>
      <c r="M44" s="20"/>
      <c r="N44" s="20"/>
      <c r="O44" s="20"/>
      <c r="P44" s="26" t="s">
        <v>39</v>
      </c>
    </row>
    <row r="45" spans="1:16" s="12" customFormat="1" ht="43.5" customHeight="1">
      <c r="A45" s="93" t="s">
        <v>15</v>
      </c>
      <c r="B45" s="93"/>
      <c r="C45" s="93"/>
      <c r="D45" s="93"/>
      <c r="E45" s="50"/>
      <c r="F45" s="50"/>
      <c r="G45" s="5">
        <f>SUM(G46:G49)</f>
        <v>0</v>
      </c>
      <c r="H45" s="5"/>
      <c r="I45" s="5"/>
      <c r="J45" s="5">
        <f>SUM(J46:J49)</f>
        <v>0</v>
      </c>
      <c r="K45" s="5"/>
      <c r="L45" s="5"/>
      <c r="M45" s="5">
        <f>SUM(M46:M49)</f>
        <v>0</v>
      </c>
      <c r="N45" s="5">
        <f>SUM(N46:N49)</f>
        <v>0</v>
      </c>
      <c r="O45" s="5">
        <f>SUM(O46:O49)</f>
        <v>0</v>
      </c>
      <c r="P45" s="6"/>
    </row>
    <row r="46" spans="1:16" ht="89.25" customHeight="1">
      <c r="A46" s="81" t="s">
        <v>21</v>
      </c>
      <c r="B46" s="96" t="s">
        <v>70</v>
      </c>
      <c r="C46" s="81" t="s">
        <v>22</v>
      </c>
      <c r="D46" s="18" t="s">
        <v>44</v>
      </c>
      <c r="E46" s="18"/>
      <c r="F46" s="18"/>
      <c r="G46" s="9">
        <f>J46+M46+N46+O46</f>
        <v>0</v>
      </c>
      <c r="H46" s="9"/>
      <c r="I46" s="9"/>
      <c r="J46" s="9"/>
      <c r="K46" s="9"/>
      <c r="L46" s="9"/>
      <c r="M46" s="9"/>
      <c r="N46" s="9"/>
      <c r="O46" s="9"/>
      <c r="P46" s="101" t="s">
        <v>40</v>
      </c>
    </row>
    <row r="47" spans="1:16" ht="123" customHeight="1">
      <c r="A47" s="81"/>
      <c r="B47" s="96"/>
      <c r="C47" s="81"/>
      <c r="D47" s="8" t="s">
        <v>29</v>
      </c>
      <c r="E47" s="8"/>
      <c r="F47" s="8"/>
      <c r="G47" s="9">
        <f>J47+M47+N47+O47</f>
        <v>0</v>
      </c>
      <c r="H47" s="9"/>
      <c r="I47" s="9"/>
      <c r="J47" s="9"/>
      <c r="K47" s="9"/>
      <c r="L47" s="9"/>
      <c r="M47" s="9"/>
      <c r="N47" s="9"/>
      <c r="O47" s="9"/>
      <c r="P47" s="106"/>
    </row>
    <row r="48" spans="1:16" ht="72" customHeight="1">
      <c r="A48" s="81" t="s">
        <v>121</v>
      </c>
      <c r="B48" s="96" t="s">
        <v>70</v>
      </c>
      <c r="C48" s="81" t="s">
        <v>31</v>
      </c>
      <c r="D48" s="8" t="s">
        <v>41</v>
      </c>
      <c r="E48" s="8"/>
      <c r="F48" s="8"/>
      <c r="G48" s="9">
        <f>J48+M48+N48+O48</f>
        <v>0</v>
      </c>
      <c r="H48" s="9"/>
      <c r="I48" s="9"/>
      <c r="J48" s="9"/>
      <c r="K48" s="9"/>
      <c r="L48" s="9"/>
      <c r="M48" s="9"/>
      <c r="N48" s="9"/>
      <c r="O48" s="9"/>
      <c r="P48" s="29" t="s">
        <v>40</v>
      </c>
    </row>
    <row r="49" spans="1:16" ht="111.75" customHeight="1">
      <c r="A49" s="81"/>
      <c r="B49" s="96"/>
      <c r="C49" s="81"/>
      <c r="D49" s="8" t="s">
        <v>46</v>
      </c>
      <c r="E49" s="8"/>
      <c r="F49" s="8"/>
      <c r="G49" s="9">
        <f>J49+M49+N49+O49</f>
        <v>0</v>
      </c>
      <c r="H49" s="9"/>
      <c r="I49" s="9"/>
      <c r="J49" s="9"/>
      <c r="K49" s="9"/>
      <c r="L49" s="9"/>
      <c r="M49" s="9"/>
      <c r="N49" s="9"/>
      <c r="O49" s="9"/>
      <c r="P49" s="30"/>
    </row>
    <row r="50" spans="1:16" ht="84" customHeight="1">
      <c r="A50" s="10" t="s">
        <v>122</v>
      </c>
      <c r="B50" s="28" t="s">
        <v>70</v>
      </c>
      <c r="C50" s="10" t="s">
        <v>112</v>
      </c>
      <c r="D50" s="8" t="s">
        <v>41</v>
      </c>
      <c r="E50" s="8"/>
      <c r="F50" s="8"/>
      <c r="G50" s="9"/>
      <c r="H50" s="9"/>
      <c r="I50" s="9"/>
      <c r="J50" s="9"/>
      <c r="K50" s="9"/>
      <c r="L50" s="9"/>
      <c r="M50" s="9"/>
      <c r="N50" s="9"/>
      <c r="O50" s="9"/>
      <c r="P50" s="19" t="s">
        <v>39</v>
      </c>
    </row>
    <row r="51" spans="1:16" ht="96" customHeight="1">
      <c r="A51" s="10" t="s">
        <v>123</v>
      </c>
      <c r="B51" s="28" t="s">
        <v>70</v>
      </c>
      <c r="C51" s="10" t="s">
        <v>112</v>
      </c>
      <c r="D51" s="8" t="s">
        <v>41</v>
      </c>
      <c r="E51" s="8"/>
      <c r="F51" s="8"/>
      <c r="G51" s="9"/>
      <c r="H51" s="9"/>
      <c r="I51" s="9"/>
      <c r="J51" s="9"/>
      <c r="K51" s="9"/>
      <c r="L51" s="9"/>
      <c r="M51" s="9"/>
      <c r="N51" s="9"/>
      <c r="O51" s="9"/>
      <c r="P51" s="19" t="s">
        <v>39</v>
      </c>
    </row>
    <row r="52" spans="1:16" ht="95.25" customHeight="1">
      <c r="A52" s="10" t="s">
        <v>124</v>
      </c>
      <c r="B52" s="31" t="s">
        <v>70</v>
      </c>
      <c r="C52" s="10" t="s">
        <v>112</v>
      </c>
      <c r="D52" s="10" t="s">
        <v>41</v>
      </c>
      <c r="E52" s="10"/>
      <c r="F52" s="10"/>
      <c r="G52" s="32"/>
      <c r="H52" s="32"/>
      <c r="I52" s="32"/>
      <c r="J52" s="32"/>
      <c r="K52" s="32"/>
      <c r="L52" s="32"/>
      <c r="M52" s="32"/>
      <c r="N52" s="32"/>
      <c r="O52" s="32"/>
      <c r="P52" s="19" t="s">
        <v>39</v>
      </c>
    </row>
    <row r="53" spans="1:16" s="33" customFormat="1" ht="33" customHeight="1">
      <c r="A53" s="93" t="s">
        <v>77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s="12" customFormat="1" ht="66" customHeight="1">
      <c r="A54" s="93" t="s">
        <v>78</v>
      </c>
      <c r="B54" s="93"/>
      <c r="C54" s="93"/>
      <c r="D54" s="93"/>
      <c r="E54" s="50"/>
      <c r="F54" s="50"/>
      <c r="G54" s="5">
        <f>SUM(G55:G59)</f>
        <v>0</v>
      </c>
      <c r="H54" s="5"/>
      <c r="I54" s="5"/>
      <c r="J54" s="5">
        <f>SUM(J55:J59)</f>
        <v>0</v>
      </c>
      <c r="K54" s="5"/>
      <c r="L54" s="5"/>
      <c r="M54" s="5">
        <f>SUM(M55:M59)</f>
        <v>0</v>
      </c>
      <c r="N54" s="5">
        <f>SUM(N55:N59)</f>
        <v>0</v>
      </c>
      <c r="O54" s="5">
        <f>SUM(O55:O59)</f>
        <v>0</v>
      </c>
      <c r="P54" s="6"/>
    </row>
    <row r="55" spans="1:16" ht="30.75" customHeight="1">
      <c r="A55" s="113" t="s">
        <v>79</v>
      </c>
      <c r="B55" s="96" t="s">
        <v>70</v>
      </c>
      <c r="C55" s="113" t="s">
        <v>113</v>
      </c>
      <c r="D55" s="8" t="s">
        <v>42</v>
      </c>
      <c r="E55" s="8"/>
      <c r="F55" s="8"/>
      <c r="G55" s="9">
        <f>J55+M55+N55+O55</f>
        <v>0</v>
      </c>
      <c r="H55" s="9"/>
      <c r="I55" s="9"/>
      <c r="J55" s="9"/>
      <c r="K55" s="9"/>
      <c r="L55" s="9"/>
      <c r="M55" s="9"/>
      <c r="N55" s="9"/>
      <c r="O55" s="9"/>
      <c r="P55" s="101" t="s">
        <v>67</v>
      </c>
    </row>
    <row r="56" spans="1:16" ht="24.75" customHeight="1">
      <c r="A56" s="114"/>
      <c r="B56" s="96"/>
      <c r="C56" s="114"/>
      <c r="D56" s="8" t="s">
        <v>10</v>
      </c>
      <c r="E56" s="8"/>
      <c r="F56" s="8"/>
      <c r="G56" s="9">
        <f>J56+M56+N56+O56</f>
        <v>0</v>
      </c>
      <c r="H56" s="9"/>
      <c r="I56" s="9"/>
      <c r="J56" s="9"/>
      <c r="K56" s="9"/>
      <c r="L56" s="9"/>
      <c r="M56" s="9"/>
      <c r="N56" s="9"/>
      <c r="O56" s="9"/>
      <c r="P56" s="104"/>
    </row>
    <row r="57" spans="1:16" ht="29.25" customHeight="1">
      <c r="A57" s="114"/>
      <c r="B57" s="96"/>
      <c r="C57" s="114"/>
      <c r="D57" s="8" t="s">
        <v>46</v>
      </c>
      <c r="E57" s="8"/>
      <c r="F57" s="8"/>
      <c r="G57" s="9">
        <f>J57+M57+N57+O57</f>
        <v>0</v>
      </c>
      <c r="H57" s="9"/>
      <c r="I57" s="9"/>
      <c r="J57" s="9"/>
      <c r="K57" s="9"/>
      <c r="L57" s="9"/>
      <c r="M57" s="9"/>
      <c r="N57" s="9"/>
      <c r="O57" s="9"/>
      <c r="P57" s="104"/>
    </row>
    <row r="58" spans="1:16" ht="31.5" customHeight="1">
      <c r="A58" s="114"/>
      <c r="B58" s="96"/>
      <c r="C58" s="114"/>
      <c r="D58" s="8" t="s">
        <v>11</v>
      </c>
      <c r="E58" s="8"/>
      <c r="F58" s="8"/>
      <c r="G58" s="9">
        <f>J58+M58+N58+O58</f>
        <v>0</v>
      </c>
      <c r="H58" s="9"/>
      <c r="I58" s="9"/>
      <c r="J58" s="9"/>
      <c r="K58" s="9"/>
      <c r="L58" s="9"/>
      <c r="M58" s="9"/>
      <c r="N58" s="9"/>
      <c r="O58" s="9"/>
      <c r="P58" s="104"/>
    </row>
    <row r="59" spans="1:16" ht="84" customHeight="1">
      <c r="A59" s="115"/>
      <c r="B59" s="96"/>
      <c r="C59" s="115"/>
      <c r="D59" s="8" t="s">
        <v>12</v>
      </c>
      <c r="E59" s="8"/>
      <c r="F59" s="8"/>
      <c r="G59" s="9">
        <f>J59+M59+N59+O59</f>
        <v>0</v>
      </c>
      <c r="H59" s="9"/>
      <c r="I59" s="9"/>
      <c r="J59" s="9"/>
      <c r="K59" s="9"/>
      <c r="L59" s="9"/>
      <c r="M59" s="9"/>
      <c r="N59" s="9"/>
      <c r="O59" s="9"/>
      <c r="P59" s="105"/>
    </row>
    <row r="60" spans="1:16" ht="40.5" customHeight="1">
      <c r="A60" s="113" t="s">
        <v>80</v>
      </c>
      <c r="B60" s="110" t="s">
        <v>70</v>
      </c>
      <c r="C60" s="113" t="s">
        <v>113</v>
      </c>
      <c r="D60" s="8" t="s">
        <v>42</v>
      </c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101" t="s">
        <v>67</v>
      </c>
    </row>
    <row r="61" spans="1:16" ht="31.5" customHeight="1">
      <c r="A61" s="114"/>
      <c r="B61" s="111"/>
      <c r="C61" s="89"/>
      <c r="D61" s="8" t="s">
        <v>10</v>
      </c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1"/>
    </row>
    <row r="62" spans="1:16" ht="30" customHeight="1">
      <c r="A62" s="114"/>
      <c r="B62" s="111"/>
      <c r="C62" s="89"/>
      <c r="D62" s="8" t="s">
        <v>46</v>
      </c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1"/>
    </row>
    <row r="63" spans="1:16" ht="20.25" customHeight="1" hidden="1">
      <c r="A63" s="114"/>
      <c r="B63" s="111"/>
      <c r="C63" s="89"/>
      <c r="D63" s="8" t="s">
        <v>11</v>
      </c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1"/>
    </row>
    <row r="64" spans="1:16" ht="78.75" customHeight="1">
      <c r="A64" s="115"/>
      <c r="B64" s="112"/>
      <c r="C64" s="90"/>
      <c r="D64" s="8" t="s">
        <v>12</v>
      </c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2"/>
    </row>
    <row r="65" spans="1:16" ht="36" customHeight="1">
      <c r="A65" s="82" t="s">
        <v>82</v>
      </c>
      <c r="B65" s="110" t="s">
        <v>70</v>
      </c>
      <c r="C65" s="121" t="s">
        <v>85</v>
      </c>
      <c r="D65" s="8" t="s">
        <v>42</v>
      </c>
      <c r="E65" s="8"/>
      <c r="F65" s="8"/>
      <c r="G65" s="9">
        <f>J65+M65+N65+O65</f>
        <v>0</v>
      </c>
      <c r="H65" s="9"/>
      <c r="I65" s="9"/>
      <c r="J65" s="9"/>
      <c r="K65" s="9"/>
      <c r="L65" s="9"/>
      <c r="M65" s="9"/>
      <c r="N65" s="9"/>
      <c r="O65" s="9"/>
      <c r="P65" s="101" t="s">
        <v>67</v>
      </c>
    </row>
    <row r="66" spans="1:16" ht="27" customHeight="1">
      <c r="A66" s="83"/>
      <c r="B66" s="85"/>
      <c r="C66" s="122"/>
      <c r="D66" s="8" t="s">
        <v>10</v>
      </c>
      <c r="E66" s="8"/>
      <c r="F66" s="8"/>
      <c r="G66" s="9">
        <f>J66+M66+N66+O66</f>
        <v>0</v>
      </c>
      <c r="H66" s="9"/>
      <c r="I66" s="9"/>
      <c r="J66" s="9"/>
      <c r="K66" s="9"/>
      <c r="L66" s="9"/>
      <c r="M66" s="9"/>
      <c r="N66" s="9"/>
      <c r="O66" s="9"/>
      <c r="P66" s="91"/>
    </row>
    <row r="67" spans="1:16" ht="36.75" customHeight="1">
      <c r="A67" s="83"/>
      <c r="B67" s="85"/>
      <c r="C67" s="122"/>
      <c r="D67" s="8" t="s">
        <v>46</v>
      </c>
      <c r="E67" s="8"/>
      <c r="F67" s="8"/>
      <c r="G67" s="9">
        <f>J67+M67+N67+O67</f>
        <v>0</v>
      </c>
      <c r="H67" s="9"/>
      <c r="I67" s="9"/>
      <c r="J67" s="9"/>
      <c r="K67" s="9"/>
      <c r="L67" s="9"/>
      <c r="M67" s="9"/>
      <c r="N67" s="9"/>
      <c r="O67" s="9"/>
      <c r="P67" s="91"/>
    </row>
    <row r="68" spans="1:16" ht="22.5" customHeight="1">
      <c r="A68" s="83"/>
      <c r="B68" s="85"/>
      <c r="C68" s="122"/>
      <c r="D68" s="8" t="s">
        <v>11</v>
      </c>
      <c r="E68" s="8"/>
      <c r="F68" s="8"/>
      <c r="G68" s="9">
        <f>J68+M68+N68+O68</f>
        <v>0</v>
      </c>
      <c r="H68" s="9"/>
      <c r="I68" s="9"/>
      <c r="J68" s="9"/>
      <c r="K68" s="9"/>
      <c r="L68" s="9"/>
      <c r="M68" s="9"/>
      <c r="N68" s="9"/>
      <c r="O68" s="9"/>
      <c r="P68" s="91"/>
    </row>
    <row r="69" spans="1:16" ht="59.25" customHeight="1">
      <c r="A69" s="84"/>
      <c r="B69" s="86"/>
      <c r="C69" s="123"/>
      <c r="D69" s="8" t="s">
        <v>12</v>
      </c>
      <c r="E69" s="8"/>
      <c r="F69" s="8"/>
      <c r="G69" s="9">
        <f>J69+M69+N69+O69</f>
        <v>0</v>
      </c>
      <c r="H69" s="9"/>
      <c r="I69" s="9"/>
      <c r="J69" s="9"/>
      <c r="K69" s="9"/>
      <c r="L69" s="9"/>
      <c r="M69" s="9"/>
      <c r="N69" s="9"/>
      <c r="O69" s="9"/>
      <c r="P69" s="92"/>
    </row>
    <row r="70" spans="1:16" s="12" customFormat="1" ht="50.25" customHeight="1">
      <c r="A70" s="93" t="s">
        <v>23</v>
      </c>
      <c r="B70" s="93"/>
      <c r="C70" s="93"/>
      <c r="D70" s="93"/>
      <c r="E70" s="50"/>
      <c r="F70" s="50"/>
      <c r="G70" s="5">
        <f>SUM(G75:G75)</f>
        <v>0</v>
      </c>
      <c r="H70" s="5"/>
      <c r="I70" s="5"/>
      <c r="J70" s="5">
        <f>SUM(J75:J75)</f>
        <v>0</v>
      </c>
      <c r="K70" s="5"/>
      <c r="L70" s="5"/>
      <c r="M70" s="5">
        <f>SUM(M75:M75)</f>
        <v>0</v>
      </c>
      <c r="N70" s="5">
        <f>SUM(N75:N75)</f>
        <v>0</v>
      </c>
      <c r="O70" s="5">
        <f>SUM(O75:O75)</f>
        <v>0</v>
      </c>
      <c r="P70" s="6"/>
    </row>
    <row r="71" spans="1:16" s="12" customFormat="1" ht="103.5" customHeight="1">
      <c r="A71" s="18" t="s">
        <v>86</v>
      </c>
      <c r="B71" s="4" t="s">
        <v>81</v>
      </c>
      <c r="C71" s="18" t="s">
        <v>114</v>
      </c>
      <c r="D71" s="8" t="s">
        <v>24</v>
      </c>
      <c r="E71" s="8"/>
      <c r="F71" s="8"/>
      <c r="G71" s="5"/>
      <c r="H71" s="5"/>
      <c r="I71" s="5"/>
      <c r="J71" s="5"/>
      <c r="K71" s="5"/>
      <c r="L71" s="5"/>
      <c r="M71" s="5"/>
      <c r="N71" s="5"/>
      <c r="O71" s="5"/>
      <c r="P71" s="19" t="s">
        <v>83</v>
      </c>
    </row>
    <row r="72" spans="1:16" s="12" customFormat="1" ht="118.5" customHeight="1">
      <c r="A72" s="18" t="s">
        <v>87</v>
      </c>
      <c r="B72" s="4" t="s">
        <v>70</v>
      </c>
      <c r="C72" s="18" t="s">
        <v>33</v>
      </c>
      <c r="D72" s="8" t="s">
        <v>24</v>
      </c>
      <c r="E72" s="8"/>
      <c r="F72" s="8"/>
      <c r="G72" s="5"/>
      <c r="H72" s="5"/>
      <c r="I72" s="5"/>
      <c r="J72" s="5"/>
      <c r="K72" s="5"/>
      <c r="L72" s="5"/>
      <c r="M72" s="5"/>
      <c r="N72" s="5"/>
      <c r="O72" s="5"/>
      <c r="P72" s="19" t="s">
        <v>84</v>
      </c>
    </row>
    <row r="73" spans="1:104" s="12" customFormat="1" ht="45.75" customHeight="1">
      <c r="A73" s="124" t="s">
        <v>115</v>
      </c>
      <c r="B73" s="125"/>
      <c r="C73" s="125"/>
      <c r="D73" s="126"/>
      <c r="E73" s="77"/>
      <c r="F73" s="77"/>
      <c r="G73" s="16"/>
      <c r="H73" s="16"/>
      <c r="I73" s="16"/>
      <c r="J73" s="16"/>
      <c r="K73" s="16"/>
      <c r="L73" s="16"/>
      <c r="M73" s="16"/>
      <c r="N73" s="16"/>
      <c r="O73" s="16"/>
      <c r="P73" s="34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</row>
    <row r="74" spans="1:104" s="6" customFormat="1" ht="111" customHeight="1">
      <c r="A74" s="18" t="s">
        <v>88</v>
      </c>
      <c r="B74" s="36" t="s">
        <v>70</v>
      </c>
      <c r="C74" s="37" t="s">
        <v>89</v>
      </c>
      <c r="D74" s="8" t="s">
        <v>42</v>
      </c>
      <c r="E74" s="8"/>
      <c r="F74" s="8"/>
      <c r="G74" s="5"/>
      <c r="H74" s="5"/>
      <c r="I74" s="5"/>
      <c r="J74" s="5"/>
      <c r="K74" s="5"/>
      <c r="L74" s="5"/>
      <c r="M74" s="5"/>
      <c r="N74" s="5"/>
      <c r="O74" s="5"/>
      <c r="P74" s="38" t="s">
        <v>90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</row>
    <row r="75" spans="1:16" ht="142.5" customHeight="1">
      <c r="A75" s="39" t="s">
        <v>97</v>
      </c>
      <c r="B75" s="36">
        <v>2022</v>
      </c>
      <c r="C75" s="37" t="s">
        <v>89</v>
      </c>
      <c r="D75" s="8" t="s">
        <v>42</v>
      </c>
      <c r="E75" s="8"/>
      <c r="F75" s="8"/>
      <c r="G75" s="5"/>
      <c r="H75" s="5"/>
      <c r="I75" s="5"/>
      <c r="J75" s="5"/>
      <c r="K75" s="5"/>
      <c r="L75" s="5"/>
      <c r="M75" s="5"/>
      <c r="N75" s="5"/>
      <c r="O75" s="5"/>
      <c r="P75" s="38" t="s">
        <v>90</v>
      </c>
    </row>
    <row r="76" spans="1:16" s="33" customFormat="1" ht="33.75" customHeight="1">
      <c r="A76" s="93" t="s">
        <v>92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s="12" customFormat="1" ht="40.5" customHeight="1">
      <c r="A77" s="93" t="s">
        <v>91</v>
      </c>
      <c r="B77" s="93"/>
      <c r="C77" s="93"/>
      <c r="D77" s="93"/>
      <c r="E77" s="64">
        <f aca="true" t="shared" si="1" ref="E77:O77">SUM(E78:E84)</f>
        <v>13702.68</v>
      </c>
      <c r="F77" s="64">
        <f t="shared" si="1"/>
        <v>13702.68</v>
      </c>
      <c r="G77" s="64">
        <f t="shared" si="1"/>
        <v>13702.619999999999</v>
      </c>
      <c r="H77" s="64">
        <f t="shared" si="1"/>
        <v>12743.400000000001</v>
      </c>
      <c r="I77" s="64">
        <f t="shared" si="1"/>
        <v>12743.400000000001</v>
      </c>
      <c r="J77" s="64">
        <f t="shared" si="1"/>
        <v>12743.4366</v>
      </c>
      <c r="K77" s="64">
        <f t="shared" si="1"/>
        <v>959.3</v>
      </c>
      <c r="L77" s="64">
        <f t="shared" si="1"/>
        <v>959.3</v>
      </c>
      <c r="M77" s="64">
        <f t="shared" si="1"/>
        <v>959.1833999999988</v>
      </c>
      <c r="N77" s="5">
        <f t="shared" si="1"/>
        <v>0</v>
      </c>
      <c r="O77" s="5">
        <f t="shared" si="1"/>
        <v>0</v>
      </c>
      <c r="P77" s="6"/>
    </row>
    <row r="78" spans="1:16" s="12" customFormat="1" ht="131.25" customHeight="1">
      <c r="A78" s="8" t="s">
        <v>98</v>
      </c>
      <c r="B78" s="4" t="s">
        <v>70</v>
      </c>
      <c r="C78" s="8" t="s">
        <v>25</v>
      </c>
      <c r="D78" s="8" t="s">
        <v>46</v>
      </c>
      <c r="E78" s="8"/>
      <c r="F78" s="8"/>
      <c r="G78" s="65">
        <f>J78+M78+N78+O78</f>
        <v>0</v>
      </c>
      <c r="H78" s="65"/>
      <c r="I78" s="65"/>
      <c r="J78" s="66"/>
      <c r="K78" s="66"/>
      <c r="L78" s="66"/>
      <c r="M78" s="66"/>
      <c r="N78" s="9">
        <v>0</v>
      </c>
      <c r="O78" s="9">
        <v>0</v>
      </c>
      <c r="P78" s="41" t="s">
        <v>37</v>
      </c>
    </row>
    <row r="79" spans="1:16" s="12" customFormat="1" ht="212.25" customHeight="1">
      <c r="A79" s="15" t="s">
        <v>128</v>
      </c>
      <c r="B79" s="14" t="s">
        <v>70</v>
      </c>
      <c r="C79" s="15" t="s">
        <v>125</v>
      </c>
      <c r="D79" s="8" t="s">
        <v>126</v>
      </c>
      <c r="E79" s="8">
        <v>4026.8</v>
      </c>
      <c r="F79" s="8">
        <v>4026.8</v>
      </c>
      <c r="G79" s="66">
        <v>4026.77</v>
      </c>
      <c r="H79" s="66">
        <v>3744.9</v>
      </c>
      <c r="I79" s="66">
        <v>3744.9</v>
      </c>
      <c r="J79" s="66">
        <f>G79*93%</f>
        <v>3744.8961000000004</v>
      </c>
      <c r="K79" s="66">
        <v>281.9</v>
      </c>
      <c r="L79" s="66">
        <v>281.9</v>
      </c>
      <c r="M79" s="66">
        <f>G79-J79</f>
        <v>281.8738999999996</v>
      </c>
      <c r="N79" s="42"/>
      <c r="O79" s="42"/>
      <c r="P79" s="41" t="s">
        <v>37</v>
      </c>
    </row>
    <row r="80" spans="1:16" s="12" customFormat="1" ht="132" customHeight="1">
      <c r="A80" s="8" t="s">
        <v>127</v>
      </c>
      <c r="B80" s="4" t="s">
        <v>70</v>
      </c>
      <c r="C80" s="43" t="s">
        <v>25</v>
      </c>
      <c r="D80" s="8" t="s">
        <v>46</v>
      </c>
      <c r="E80" s="8">
        <v>1352.4</v>
      </c>
      <c r="F80" s="8">
        <v>1352.4</v>
      </c>
      <c r="G80" s="67">
        <v>1352.39</v>
      </c>
      <c r="H80" s="66">
        <v>1257.7</v>
      </c>
      <c r="I80" s="66">
        <v>1257.7</v>
      </c>
      <c r="J80" s="66">
        <f>G80*93%</f>
        <v>1257.7227000000003</v>
      </c>
      <c r="K80" s="66">
        <v>94.7</v>
      </c>
      <c r="L80" s="66">
        <v>94.7</v>
      </c>
      <c r="M80" s="66">
        <f>G80-J80</f>
        <v>94.66729999999984</v>
      </c>
      <c r="N80" s="30"/>
      <c r="O80" s="30"/>
      <c r="P80" s="19" t="s">
        <v>58</v>
      </c>
    </row>
    <row r="81" spans="1:16" ht="132" customHeight="1">
      <c r="A81" s="8" t="s">
        <v>129</v>
      </c>
      <c r="B81" s="41" t="s">
        <v>70</v>
      </c>
      <c r="C81" s="8" t="s">
        <v>25</v>
      </c>
      <c r="D81" s="18" t="s">
        <v>11</v>
      </c>
      <c r="E81" s="68">
        <v>2222.39</v>
      </c>
      <c r="F81" s="68">
        <v>2222.39</v>
      </c>
      <c r="G81" s="68">
        <v>2222.39</v>
      </c>
      <c r="H81" s="66">
        <v>2066.8</v>
      </c>
      <c r="I81" s="66">
        <v>2066.8</v>
      </c>
      <c r="J81" s="68">
        <f>G81*93%</f>
        <v>2066.8227</v>
      </c>
      <c r="K81" s="66">
        <v>155.6</v>
      </c>
      <c r="L81" s="66">
        <v>155.6</v>
      </c>
      <c r="M81" s="66">
        <f>G81-J81</f>
        <v>155.5672999999997</v>
      </c>
      <c r="N81" s="30"/>
      <c r="O81" s="30"/>
      <c r="P81" s="19" t="s">
        <v>37</v>
      </c>
    </row>
    <row r="82" spans="1:16" ht="132" customHeight="1">
      <c r="A82" s="8" t="s">
        <v>132</v>
      </c>
      <c r="B82" s="41" t="s">
        <v>70</v>
      </c>
      <c r="C82" s="8" t="s">
        <v>25</v>
      </c>
      <c r="D82" s="8" t="s">
        <v>12</v>
      </c>
      <c r="E82" s="68">
        <v>2222.39</v>
      </c>
      <c r="F82" s="68">
        <v>2222.39</v>
      </c>
      <c r="G82" s="68">
        <v>2222.39</v>
      </c>
      <c r="H82" s="66">
        <v>2066.8</v>
      </c>
      <c r="I82" s="66">
        <v>2066.8</v>
      </c>
      <c r="J82" s="68">
        <f>G82*93%</f>
        <v>2066.8227</v>
      </c>
      <c r="K82" s="66">
        <v>155.6</v>
      </c>
      <c r="L82" s="66">
        <v>155.6</v>
      </c>
      <c r="M82" s="66">
        <f>G82-J82</f>
        <v>155.5672999999997</v>
      </c>
      <c r="N82" s="30"/>
      <c r="O82" s="30"/>
      <c r="P82" s="19" t="s">
        <v>37</v>
      </c>
    </row>
    <row r="83" spans="1:16" ht="180" customHeight="1">
      <c r="A83" s="8" t="s">
        <v>130</v>
      </c>
      <c r="B83" s="4" t="s">
        <v>70</v>
      </c>
      <c r="C83" s="18" t="s">
        <v>32</v>
      </c>
      <c r="D83" s="8" t="s">
        <v>41</v>
      </c>
      <c r="E83" s="8"/>
      <c r="F83" s="8"/>
      <c r="G83" s="66">
        <f>J83+M83+N83+O83</f>
        <v>0</v>
      </c>
      <c r="H83" s="66"/>
      <c r="I83" s="66">
        <f>F83*93%</f>
        <v>0</v>
      </c>
      <c r="J83" s="66"/>
      <c r="K83" s="66"/>
      <c r="L83" s="66"/>
      <c r="M83" s="66"/>
      <c r="N83" s="9"/>
      <c r="O83" s="9"/>
      <c r="P83" s="19" t="s">
        <v>37</v>
      </c>
    </row>
    <row r="84" spans="1:16" ht="195.75" customHeight="1">
      <c r="A84" s="8" t="s">
        <v>131</v>
      </c>
      <c r="B84" s="4" t="s">
        <v>70</v>
      </c>
      <c r="C84" s="18" t="s">
        <v>36</v>
      </c>
      <c r="D84" s="8" t="s">
        <v>10</v>
      </c>
      <c r="E84" s="8">
        <v>3878.7</v>
      </c>
      <c r="F84" s="8">
        <v>3878.7</v>
      </c>
      <c r="G84" s="66">
        <v>3878.68</v>
      </c>
      <c r="H84" s="66">
        <v>3607.2</v>
      </c>
      <c r="I84" s="66">
        <v>3607.2</v>
      </c>
      <c r="J84" s="66">
        <f>G84*93%</f>
        <v>3607.1724</v>
      </c>
      <c r="K84" s="66">
        <v>271.5</v>
      </c>
      <c r="L84" s="66">
        <v>271.5</v>
      </c>
      <c r="M84" s="66">
        <f>G84-J84</f>
        <v>271.5075999999999</v>
      </c>
      <c r="N84" s="9"/>
      <c r="O84" s="9"/>
      <c r="P84" s="19" t="s">
        <v>69</v>
      </c>
    </row>
    <row r="85" spans="1:16" ht="31.5" customHeight="1">
      <c r="A85" s="93" t="s">
        <v>26</v>
      </c>
      <c r="B85" s="93"/>
      <c r="C85" s="93"/>
      <c r="D85" s="93"/>
      <c r="E85" s="64">
        <f aca="true" t="shared" si="2" ref="E85:O85">SUM(E86:E91)</f>
        <v>4444.8</v>
      </c>
      <c r="F85" s="64">
        <f t="shared" si="2"/>
        <v>4444.8</v>
      </c>
      <c r="G85" s="64">
        <f t="shared" si="2"/>
        <v>4444.78</v>
      </c>
      <c r="H85" s="64">
        <f t="shared" si="2"/>
        <v>4133.664000000001</v>
      </c>
      <c r="I85" s="64">
        <f t="shared" si="2"/>
        <v>4133.664000000001</v>
      </c>
      <c r="J85" s="64">
        <f t="shared" si="2"/>
        <v>4133.6454</v>
      </c>
      <c r="K85" s="64">
        <f t="shared" si="2"/>
        <v>311.1359999999995</v>
      </c>
      <c r="L85" s="64">
        <f t="shared" si="2"/>
        <v>311.1359999999995</v>
      </c>
      <c r="M85" s="64">
        <f t="shared" si="2"/>
        <v>311.1345999999994</v>
      </c>
      <c r="N85" s="5">
        <f t="shared" si="2"/>
        <v>0</v>
      </c>
      <c r="O85" s="5">
        <f t="shared" si="2"/>
        <v>0</v>
      </c>
      <c r="P85" s="6"/>
    </row>
    <row r="86" spans="1:16" ht="27.75" customHeight="1">
      <c r="A86" s="81" t="s">
        <v>45</v>
      </c>
      <c r="B86" s="96" t="s">
        <v>70</v>
      </c>
      <c r="C86" s="81" t="s">
        <v>33</v>
      </c>
      <c r="D86" s="8" t="s">
        <v>10</v>
      </c>
      <c r="E86" s="8"/>
      <c r="F86" s="8"/>
      <c r="G86" s="66">
        <f>J86+M86+N86+O86</f>
        <v>0</v>
      </c>
      <c r="H86" s="66"/>
      <c r="I86" s="66"/>
      <c r="J86" s="65"/>
      <c r="K86" s="65"/>
      <c r="L86" s="65"/>
      <c r="M86" s="65"/>
      <c r="N86" s="40"/>
      <c r="O86" s="40"/>
      <c r="P86" s="101" t="s">
        <v>38</v>
      </c>
    </row>
    <row r="87" spans="1:16" ht="33.75" customHeight="1">
      <c r="A87" s="81"/>
      <c r="B87" s="96"/>
      <c r="C87" s="81"/>
      <c r="D87" s="8" t="s">
        <v>47</v>
      </c>
      <c r="E87" s="8"/>
      <c r="F87" s="8"/>
      <c r="G87" s="9">
        <f>J87+M87+N87+O87</f>
        <v>0</v>
      </c>
      <c r="H87" s="9"/>
      <c r="I87" s="9"/>
      <c r="J87" s="40"/>
      <c r="K87" s="40"/>
      <c r="L87" s="40"/>
      <c r="M87" s="40"/>
      <c r="N87" s="40"/>
      <c r="O87" s="40"/>
      <c r="P87" s="104"/>
    </row>
    <row r="88" spans="1:16" ht="51" customHeight="1">
      <c r="A88" s="81"/>
      <c r="B88" s="96"/>
      <c r="C88" s="81"/>
      <c r="D88" s="8" t="s">
        <v>41</v>
      </c>
      <c r="E88" s="8"/>
      <c r="F88" s="8"/>
      <c r="G88" s="9">
        <f>J88+M88+N88+O88</f>
        <v>0</v>
      </c>
      <c r="H88" s="9"/>
      <c r="I88" s="9"/>
      <c r="J88" s="40"/>
      <c r="K88" s="40"/>
      <c r="L88" s="40"/>
      <c r="M88" s="40"/>
      <c r="N88" s="40"/>
      <c r="O88" s="40"/>
      <c r="P88" s="105"/>
    </row>
    <row r="89" spans="1:16" ht="114.75" customHeight="1">
      <c r="A89" s="8" t="s">
        <v>27</v>
      </c>
      <c r="B89" s="4" t="s">
        <v>70</v>
      </c>
      <c r="C89" s="8" t="s">
        <v>33</v>
      </c>
      <c r="D89" s="8" t="s">
        <v>10</v>
      </c>
      <c r="E89" s="8"/>
      <c r="F89" s="8"/>
      <c r="G89" s="9">
        <f>J89+M89+N89+O89</f>
        <v>0</v>
      </c>
      <c r="H89" s="9"/>
      <c r="I89" s="9"/>
      <c r="J89" s="9"/>
      <c r="K89" s="9"/>
      <c r="L89" s="9"/>
      <c r="M89" s="9"/>
      <c r="N89" s="9"/>
      <c r="O89" s="9"/>
      <c r="P89" s="19" t="s">
        <v>68</v>
      </c>
    </row>
    <row r="90" spans="1:16" ht="47.25" customHeight="1">
      <c r="A90" s="117" t="s">
        <v>93</v>
      </c>
      <c r="B90" s="110" t="s">
        <v>70</v>
      </c>
      <c r="C90" s="117" t="s">
        <v>57</v>
      </c>
      <c r="D90" s="8" t="s">
        <v>10</v>
      </c>
      <c r="E90" s="8">
        <v>2222.4</v>
      </c>
      <c r="F90" s="8">
        <v>2222.4</v>
      </c>
      <c r="G90" s="69">
        <v>2222.39</v>
      </c>
      <c r="H90" s="69">
        <f aca="true" t="shared" si="3" ref="H90:J91">E90*93%</f>
        <v>2066.8320000000003</v>
      </c>
      <c r="I90" s="69">
        <f t="shared" si="3"/>
        <v>2066.8320000000003</v>
      </c>
      <c r="J90" s="69">
        <f t="shared" si="3"/>
        <v>2066.8227</v>
      </c>
      <c r="K90" s="69">
        <f aca="true" t="shared" si="4" ref="K90:M91">E90-H90</f>
        <v>155.56799999999976</v>
      </c>
      <c r="L90" s="69">
        <f t="shared" si="4"/>
        <v>155.56799999999976</v>
      </c>
      <c r="M90" s="69">
        <f t="shared" si="4"/>
        <v>155.5672999999997</v>
      </c>
      <c r="N90" s="9"/>
      <c r="O90" s="9"/>
      <c r="P90" s="19" t="s">
        <v>56</v>
      </c>
    </row>
    <row r="91" spans="1:16" ht="63.75" customHeight="1">
      <c r="A91" s="118"/>
      <c r="B91" s="112"/>
      <c r="C91" s="119"/>
      <c r="D91" s="32" t="s">
        <v>46</v>
      </c>
      <c r="E91" s="32">
        <v>2222.4</v>
      </c>
      <c r="F91" s="32">
        <v>2222.4</v>
      </c>
      <c r="G91" s="69">
        <v>2222.39</v>
      </c>
      <c r="H91" s="69">
        <f t="shared" si="3"/>
        <v>2066.8320000000003</v>
      </c>
      <c r="I91" s="69">
        <f t="shared" si="3"/>
        <v>2066.8320000000003</v>
      </c>
      <c r="J91" s="69">
        <f t="shared" si="3"/>
        <v>2066.8227</v>
      </c>
      <c r="K91" s="69">
        <f t="shared" si="4"/>
        <v>155.56799999999976</v>
      </c>
      <c r="L91" s="69">
        <f t="shared" si="4"/>
        <v>155.56799999999976</v>
      </c>
      <c r="M91" s="69">
        <f t="shared" si="4"/>
        <v>155.5672999999997</v>
      </c>
      <c r="N91" s="9"/>
      <c r="O91" s="9"/>
      <c r="P91" s="19" t="s">
        <v>56</v>
      </c>
    </row>
    <row r="92" spans="1:16" ht="38.25" customHeight="1">
      <c r="A92" s="93" t="s">
        <v>17</v>
      </c>
      <c r="B92" s="93"/>
      <c r="C92" s="93"/>
      <c r="D92" s="93"/>
      <c r="E92" s="70">
        <f>SUM(E93:E97)</f>
        <v>1854.1</v>
      </c>
      <c r="F92" s="70">
        <f>SUM(F93:F97)</f>
        <v>1854.1</v>
      </c>
      <c r="G92" s="70">
        <f>SUM(G93:G97)</f>
        <v>1854.1</v>
      </c>
      <c r="H92" s="70">
        <f aca="true" t="shared" si="5" ref="H92:M92">SUM(H93:H97)</f>
        <v>1724.313</v>
      </c>
      <c r="I92" s="70">
        <f t="shared" si="5"/>
        <v>1724.313</v>
      </c>
      <c r="J92" s="70">
        <f t="shared" si="5"/>
        <v>1724.313</v>
      </c>
      <c r="K92" s="70">
        <f t="shared" si="5"/>
        <v>129.78699999999995</v>
      </c>
      <c r="L92" s="70">
        <f t="shared" si="5"/>
        <v>129.78699999999995</v>
      </c>
      <c r="M92" s="70">
        <f t="shared" si="5"/>
        <v>129.78699999999992</v>
      </c>
      <c r="N92" s="5">
        <f>SUM(N93:N97)</f>
        <v>0</v>
      </c>
      <c r="O92" s="5">
        <f>SUM(O93:O97)</f>
        <v>0</v>
      </c>
      <c r="P92" s="44"/>
    </row>
    <row r="93" spans="1:16" ht="41.25" customHeight="1">
      <c r="A93" s="81" t="s">
        <v>99</v>
      </c>
      <c r="B93" s="96" t="s">
        <v>70</v>
      </c>
      <c r="C93" s="113" t="s">
        <v>116</v>
      </c>
      <c r="D93" s="8" t="s">
        <v>42</v>
      </c>
      <c r="E93" s="71">
        <v>418</v>
      </c>
      <c r="F93" s="71">
        <v>418</v>
      </c>
      <c r="G93" s="71">
        <v>418</v>
      </c>
      <c r="H93" s="71">
        <f aca="true" t="shared" si="6" ref="H93:J95">E93*93%</f>
        <v>388.74</v>
      </c>
      <c r="I93" s="71">
        <f t="shared" si="6"/>
        <v>388.74</v>
      </c>
      <c r="J93" s="71">
        <f t="shared" si="6"/>
        <v>388.74</v>
      </c>
      <c r="K93" s="71">
        <f aca="true" t="shared" si="7" ref="K93:M94">E93-H93</f>
        <v>29.25999999999999</v>
      </c>
      <c r="L93" s="71">
        <f t="shared" si="7"/>
        <v>29.25999999999999</v>
      </c>
      <c r="M93" s="71">
        <f t="shared" si="7"/>
        <v>29.25999999999999</v>
      </c>
      <c r="N93" s="9"/>
      <c r="O93" s="9"/>
      <c r="P93" s="120" t="s">
        <v>117</v>
      </c>
    </row>
    <row r="94" spans="1:16" ht="41.25" customHeight="1">
      <c r="A94" s="81"/>
      <c r="B94" s="96"/>
      <c r="C94" s="114"/>
      <c r="D94" s="8" t="s">
        <v>10</v>
      </c>
      <c r="E94" s="71">
        <v>566.1</v>
      </c>
      <c r="F94" s="71">
        <v>566.1</v>
      </c>
      <c r="G94" s="71">
        <v>566.1</v>
      </c>
      <c r="H94" s="71">
        <f t="shared" si="6"/>
        <v>526.4730000000001</v>
      </c>
      <c r="I94" s="71">
        <f t="shared" si="6"/>
        <v>526.4730000000001</v>
      </c>
      <c r="J94" s="71">
        <f t="shared" si="6"/>
        <v>526.4730000000001</v>
      </c>
      <c r="K94" s="71">
        <f t="shared" si="7"/>
        <v>39.62699999999995</v>
      </c>
      <c r="L94" s="71">
        <f t="shared" si="7"/>
        <v>39.62699999999995</v>
      </c>
      <c r="M94" s="71">
        <f t="shared" si="7"/>
        <v>39.62699999999995</v>
      </c>
      <c r="N94" s="9"/>
      <c r="O94" s="9"/>
      <c r="P94" s="104"/>
    </row>
    <row r="95" spans="1:16" ht="42.75" customHeight="1">
      <c r="A95" s="81"/>
      <c r="B95" s="96"/>
      <c r="C95" s="114"/>
      <c r="D95" s="8" t="s">
        <v>46</v>
      </c>
      <c r="E95" s="71">
        <v>870</v>
      </c>
      <c r="F95" s="71">
        <v>870</v>
      </c>
      <c r="G95" s="71">
        <v>870</v>
      </c>
      <c r="H95" s="71">
        <f t="shared" si="6"/>
        <v>809.1</v>
      </c>
      <c r="I95" s="71">
        <f t="shared" si="6"/>
        <v>809.1</v>
      </c>
      <c r="J95" s="71">
        <f t="shared" si="6"/>
        <v>809.1</v>
      </c>
      <c r="K95" s="71">
        <v>60.9</v>
      </c>
      <c r="L95" s="71">
        <v>60.9</v>
      </c>
      <c r="M95" s="71">
        <f>G95-J95</f>
        <v>60.89999999999998</v>
      </c>
      <c r="N95" s="9">
        <v>0</v>
      </c>
      <c r="O95" s="9">
        <v>0</v>
      </c>
      <c r="P95" s="104"/>
    </row>
    <row r="96" spans="1:16" ht="43.5" customHeight="1">
      <c r="A96" s="81"/>
      <c r="B96" s="96"/>
      <c r="C96" s="114"/>
      <c r="D96" s="8" t="s">
        <v>11</v>
      </c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104"/>
    </row>
    <row r="97" spans="1:16" ht="140.25" customHeight="1">
      <c r="A97" s="81"/>
      <c r="B97" s="96"/>
      <c r="C97" s="115"/>
      <c r="D97" s="8" t="s">
        <v>12</v>
      </c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105"/>
    </row>
    <row r="98" spans="1:16" ht="30" customHeight="1">
      <c r="A98" s="127" t="s">
        <v>100</v>
      </c>
      <c r="B98" s="127"/>
      <c r="C98" s="127"/>
      <c r="D98" s="127"/>
      <c r="E98" s="72">
        <f>SUM(E99:E101)</f>
        <v>2222.4</v>
      </c>
      <c r="F98" s="72">
        <f aca="true" t="shared" si="8" ref="F98:M98">SUM(F99:F101)</f>
        <v>2222.4</v>
      </c>
      <c r="G98" s="72">
        <f t="shared" si="8"/>
        <v>2222.4</v>
      </c>
      <c r="H98" s="72">
        <f t="shared" si="8"/>
        <v>2066.8320000000003</v>
      </c>
      <c r="I98" s="72">
        <f t="shared" si="8"/>
        <v>2066.8320000000003</v>
      </c>
      <c r="J98" s="72">
        <f t="shared" si="8"/>
        <v>2066.8320000000003</v>
      </c>
      <c r="K98" s="72">
        <f t="shared" si="8"/>
        <v>155.56799999999976</v>
      </c>
      <c r="L98" s="72">
        <f t="shared" si="8"/>
        <v>155.56799999999976</v>
      </c>
      <c r="M98" s="72">
        <f t="shared" si="8"/>
        <v>155.56799999999976</v>
      </c>
      <c r="N98" s="45"/>
      <c r="O98" s="45"/>
      <c r="P98" s="46"/>
    </row>
    <row r="99" spans="1:16" ht="179.25" customHeight="1">
      <c r="A99" s="13" t="s">
        <v>102</v>
      </c>
      <c r="B99" s="14" t="s">
        <v>70</v>
      </c>
      <c r="C99" s="13" t="s">
        <v>103</v>
      </c>
      <c r="D99" s="8" t="s">
        <v>42</v>
      </c>
      <c r="E99" s="8"/>
      <c r="F99" s="8"/>
      <c r="G99" s="73"/>
      <c r="H99" s="73"/>
      <c r="I99" s="73"/>
      <c r="J99" s="73"/>
      <c r="K99" s="73"/>
      <c r="L99" s="73"/>
      <c r="M99" s="73"/>
      <c r="N99" s="9"/>
      <c r="O99" s="9"/>
      <c r="P99" s="47" t="s">
        <v>90</v>
      </c>
    </row>
    <row r="100" spans="1:104" ht="194.25" customHeight="1">
      <c r="A100" s="13" t="s">
        <v>104</v>
      </c>
      <c r="B100" s="14" t="s">
        <v>70</v>
      </c>
      <c r="C100" s="13" t="s">
        <v>101</v>
      </c>
      <c r="D100" s="8" t="s">
        <v>42</v>
      </c>
      <c r="E100" s="72">
        <v>2222.4</v>
      </c>
      <c r="F100" s="72">
        <v>2222.4</v>
      </c>
      <c r="G100" s="72">
        <v>2222.4</v>
      </c>
      <c r="H100" s="72">
        <f>2222.4*93%</f>
        <v>2066.8320000000003</v>
      </c>
      <c r="I100" s="72">
        <f>2222.4*93%</f>
        <v>2066.8320000000003</v>
      </c>
      <c r="J100" s="72">
        <f>2222.4*93%</f>
        <v>2066.8320000000003</v>
      </c>
      <c r="K100" s="72">
        <f>E100-H100</f>
        <v>155.56799999999976</v>
      </c>
      <c r="L100" s="72">
        <f>F100-I100</f>
        <v>155.56799999999976</v>
      </c>
      <c r="M100" s="72">
        <f>G100-J100</f>
        <v>155.56799999999976</v>
      </c>
      <c r="N100" s="45"/>
      <c r="O100" s="45"/>
      <c r="P100" s="48" t="s">
        <v>90</v>
      </c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</row>
    <row r="101" spans="1:105" s="30" customFormat="1" ht="93" customHeight="1">
      <c r="A101" s="18" t="s">
        <v>105</v>
      </c>
      <c r="B101" s="4" t="s">
        <v>70</v>
      </c>
      <c r="C101" s="18" t="s">
        <v>103</v>
      </c>
      <c r="D101" s="50"/>
      <c r="E101" s="50"/>
      <c r="F101" s="50"/>
      <c r="G101" s="9"/>
      <c r="H101" s="9"/>
      <c r="I101" s="9"/>
      <c r="J101" s="9"/>
      <c r="K101" s="9"/>
      <c r="L101" s="9"/>
      <c r="M101" s="9"/>
      <c r="N101" s="9"/>
      <c r="O101" s="9"/>
      <c r="P101" s="51" t="s">
        <v>90</v>
      </c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52"/>
    </row>
    <row r="102" spans="1:16" ht="26.25" customHeight="1">
      <c r="A102" s="140" t="s">
        <v>53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2"/>
    </row>
    <row r="103" spans="1:16" ht="127.5" customHeight="1">
      <c r="A103" s="18" t="s">
        <v>118</v>
      </c>
      <c r="B103" s="53" t="s">
        <v>70</v>
      </c>
      <c r="C103" s="18" t="s">
        <v>61</v>
      </c>
      <c r="D103" s="8" t="s">
        <v>42</v>
      </c>
      <c r="E103" s="8"/>
      <c r="F103" s="8"/>
      <c r="G103" s="54"/>
      <c r="H103" s="54"/>
      <c r="I103" s="54"/>
      <c r="J103" s="54"/>
      <c r="K103" s="54"/>
      <c r="L103" s="54"/>
      <c r="M103" s="54"/>
      <c r="N103" s="54"/>
      <c r="O103" s="54"/>
      <c r="P103" s="54"/>
    </row>
    <row r="104" spans="1:16" ht="153" customHeight="1">
      <c r="A104" s="55" t="s">
        <v>119</v>
      </c>
      <c r="B104" s="4" t="s">
        <v>70</v>
      </c>
      <c r="C104" s="8" t="s">
        <v>60</v>
      </c>
      <c r="D104" s="8" t="s">
        <v>42</v>
      </c>
      <c r="E104" s="8"/>
      <c r="F104" s="8"/>
      <c r="G104" s="54"/>
      <c r="H104" s="54"/>
      <c r="I104" s="54"/>
      <c r="J104" s="54"/>
      <c r="K104" s="54"/>
      <c r="L104" s="54"/>
      <c r="M104" s="54"/>
      <c r="N104" s="54"/>
      <c r="O104" s="54"/>
      <c r="P104" s="54"/>
    </row>
    <row r="105" spans="1:16" ht="37.5" customHeight="1">
      <c r="A105" s="81" t="s">
        <v>120</v>
      </c>
      <c r="B105" s="133" t="s">
        <v>70</v>
      </c>
      <c r="C105" s="131" t="s">
        <v>59</v>
      </c>
      <c r="D105" s="8" t="s">
        <v>46</v>
      </c>
      <c r="E105" s="8"/>
      <c r="F105" s="8"/>
      <c r="G105" s="9"/>
      <c r="H105" s="9"/>
      <c r="I105" s="9"/>
      <c r="J105" s="9"/>
      <c r="K105" s="9"/>
      <c r="L105" s="9"/>
      <c r="M105" s="9"/>
      <c r="N105" s="42"/>
      <c r="O105" s="42"/>
      <c r="P105" s="30"/>
    </row>
    <row r="106" spans="1:16" ht="108.75" customHeight="1">
      <c r="A106" s="135"/>
      <c r="B106" s="134"/>
      <c r="C106" s="132"/>
      <c r="D106" s="8" t="s">
        <v>42</v>
      </c>
      <c r="E106" s="8"/>
      <c r="F106" s="8"/>
      <c r="G106" s="9"/>
      <c r="H106" s="9"/>
      <c r="I106" s="9"/>
      <c r="J106" s="9"/>
      <c r="K106" s="9"/>
      <c r="L106" s="9"/>
      <c r="M106" s="9"/>
      <c r="N106" s="42"/>
      <c r="O106" s="42"/>
      <c r="P106" s="30"/>
    </row>
    <row r="107" spans="1:16" ht="31.5">
      <c r="A107" s="128" t="s">
        <v>54</v>
      </c>
      <c r="B107" s="129"/>
      <c r="C107" s="130"/>
      <c r="D107" s="63" t="s">
        <v>133</v>
      </c>
      <c r="E107" s="74">
        <f aca="true" t="shared" si="9" ref="E107:O107">E13+E18+E23+E32+E37+E38+E39+E40+E43+E46+E48+E55+E79+E83+E88+E93+E100</f>
        <v>6667.200000000001</v>
      </c>
      <c r="F107" s="74">
        <f t="shared" si="9"/>
        <v>6667.200000000001</v>
      </c>
      <c r="G107" s="74">
        <f t="shared" si="9"/>
        <v>6667.17</v>
      </c>
      <c r="H107" s="74">
        <f t="shared" si="9"/>
        <v>6200.472000000001</v>
      </c>
      <c r="I107" s="74">
        <f t="shared" si="9"/>
        <v>6200.472000000001</v>
      </c>
      <c r="J107" s="74">
        <f t="shared" si="9"/>
        <v>6200.468100000001</v>
      </c>
      <c r="K107" s="74">
        <f t="shared" si="9"/>
        <v>466.7279999999997</v>
      </c>
      <c r="L107" s="74">
        <f t="shared" si="9"/>
        <v>466.7279999999997</v>
      </c>
      <c r="M107" s="74">
        <f t="shared" si="9"/>
        <v>466.70189999999934</v>
      </c>
      <c r="N107" s="9">
        <f t="shared" si="9"/>
        <v>0</v>
      </c>
      <c r="O107" s="9">
        <f t="shared" si="9"/>
        <v>0</v>
      </c>
      <c r="P107" s="9"/>
    </row>
    <row r="108" spans="1:16" ht="31.5">
      <c r="A108" s="56"/>
      <c r="B108" s="57"/>
      <c r="C108" s="58"/>
      <c r="D108" s="8" t="s">
        <v>134</v>
      </c>
      <c r="E108" s="66">
        <f aca="true" t="shared" si="10" ref="E108:J108">E100</f>
        <v>2222.4</v>
      </c>
      <c r="F108" s="66">
        <f t="shared" si="10"/>
        <v>2222.4</v>
      </c>
      <c r="G108" s="66">
        <f t="shared" si="10"/>
        <v>2222.4</v>
      </c>
      <c r="H108" s="66">
        <f t="shared" si="10"/>
        <v>2066.8320000000003</v>
      </c>
      <c r="I108" s="66">
        <f t="shared" si="10"/>
        <v>2066.8320000000003</v>
      </c>
      <c r="J108" s="66">
        <f t="shared" si="10"/>
        <v>2066.8320000000003</v>
      </c>
      <c r="K108" s="66">
        <v>155.6</v>
      </c>
      <c r="L108" s="66">
        <f>L100</f>
        <v>155.56799999999976</v>
      </c>
      <c r="M108" s="66">
        <f>M100</f>
        <v>155.56799999999976</v>
      </c>
      <c r="N108" s="9">
        <f>N100</f>
        <v>0</v>
      </c>
      <c r="O108" s="9">
        <f>O100</f>
        <v>0</v>
      </c>
      <c r="P108" s="30"/>
    </row>
    <row r="109" spans="1:16" ht="31.5">
      <c r="A109" s="128"/>
      <c r="B109" s="129"/>
      <c r="C109" s="130"/>
      <c r="D109" s="63" t="s">
        <v>135</v>
      </c>
      <c r="E109" s="74">
        <f aca="true" t="shared" si="11" ref="E109:O109">E14+E19+E24+E31+E56+E75+E84+E86+E89+E90+E94</f>
        <v>6667.200000000001</v>
      </c>
      <c r="F109" s="74">
        <f t="shared" si="11"/>
        <v>6667.200000000001</v>
      </c>
      <c r="G109" s="74">
        <f t="shared" si="11"/>
        <v>6667.17</v>
      </c>
      <c r="H109" s="74">
        <f t="shared" si="11"/>
        <v>6200.505</v>
      </c>
      <c r="I109" s="74">
        <f t="shared" si="11"/>
        <v>6200.505</v>
      </c>
      <c r="J109" s="74">
        <f t="shared" si="11"/>
        <v>6200.4681</v>
      </c>
      <c r="K109" s="74">
        <f t="shared" si="11"/>
        <v>466.6949999999997</v>
      </c>
      <c r="L109" s="74">
        <f t="shared" si="11"/>
        <v>466.6949999999997</v>
      </c>
      <c r="M109" s="74">
        <f t="shared" si="11"/>
        <v>466.70189999999957</v>
      </c>
      <c r="N109" s="59">
        <f t="shared" si="11"/>
        <v>0</v>
      </c>
      <c r="O109" s="59">
        <f t="shared" si="11"/>
        <v>0</v>
      </c>
      <c r="P109" s="30"/>
    </row>
    <row r="110" spans="1:16" ht="15.75">
      <c r="A110" s="56"/>
      <c r="B110" s="57"/>
      <c r="C110" s="58"/>
      <c r="D110" s="8" t="s">
        <v>136</v>
      </c>
      <c r="E110" s="66">
        <f aca="true" t="shared" si="12" ref="E110:O110">E90</f>
        <v>2222.4</v>
      </c>
      <c r="F110" s="66">
        <f t="shared" si="12"/>
        <v>2222.4</v>
      </c>
      <c r="G110" s="66">
        <f t="shared" si="12"/>
        <v>2222.39</v>
      </c>
      <c r="H110" s="66">
        <f t="shared" si="12"/>
        <v>2066.8320000000003</v>
      </c>
      <c r="I110" s="66">
        <f t="shared" si="12"/>
        <v>2066.8320000000003</v>
      </c>
      <c r="J110" s="66">
        <f t="shared" si="12"/>
        <v>2066.8227</v>
      </c>
      <c r="K110" s="66">
        <f t="shared" si="12"/>
        <v>155.56799999999976</v>
      </c>
      <c r="L110" s="66">
        <f t="shared" si="12"/>
        <v>155.56799999999976</v>
      </c>
      <c r="M110" s="66">
        <f t="shared" si="12"/>
        <v>155.5672999999997</v>
      </c>
      <c r="N110" s="9">
        <f t="shared" si="12"/>
        <v>0</v>
      </c>
      <c r="O110" s="9">
        <f t="shared" si="12"/>
        <v>0</v>
      </c>
      <c r="P110" s="30"/>
    </row>
    <row r="111" spans="1:16" ht="31.5">
      <c r="A111" s="56"/>
      <c r="B111" s="57"/>
      <c r="C111" s="58"/>
      <c r="D111" s="63" t="s">
        <v>137</v>
      </c>
      <c r="E111" s="74">
        <v>4444.7</v>
      </c>
      <c r="F111" s="74">
        <v>4444.7</v>
      </c>
      <c r="G111" s="74">
        <v>4444.78</v>
      </c>
      <c r="H111" s="74">
        <f>H80+H91+H95</f>
        <v>4133.6320000000005</v>
      </c>
      <c r="I111" s="74">
        <f>I80+I91+I95</f>
        <v>4133.6320000000005</v>
      </c>
      <c r="J111" s="74">
        <f>J80+J91+J95</f>
        <v>4133.6454</v>
      </c>
      <c r="K111" s="74">
        <v>311.1</v>
      </c>
      <c r="L111" s="74">
        <v>311.1</v>
      </c>
      <c r="M111" s="74">
        <f>M80+M91+M95</f>
        <v>311.1345999999995</v>
      </c>
      <c r="N111" s="59">
        <f>N15+N20+N25+N33+N49+N57+N78+N87+N95</f>
        <v>0</v>
      </c>
      <c r="O111" s="9">
        <f>O15+O20+O25+O33+O49+O57+O78+O87+O95</f>
        <v>0</v>
      </c>
      <c r="P111" s="30"/>
    </row>
    <row r="112" spans="1:16" ht="26.25" customHeight="1">
      <c r="A112" s="56"/>
      <c r="B112" s="57"/>
      <c r="C112" s="58"/>
      <c r="D112" s="8" t="s">
        <v>136</v>
      </c>
      <c r="E112" s="66">
        <f aca="true" t="shared" si="13" ref="E112:O112">E91</f>
        <v>2222.4</v>
      </c>
      <c r="F112" s="66">
        <f t="shared" si="13"/>
        <v>2222.4</v>
      </c>
      <c r="G112" s="66">
        <f t="shared" si="13"/>
        <v>2222.39</v>
      </c>
      <c r="H112" s="66">
        <f t="shared" si="13"/>
        <v>2066.8320000000003</v>
      </c>
      <c r="I112" s="66">
        <f t="shared" si="13"/>
        <v>2066.8320000000003</v>
      </c>
      <c r="J112" s="66">
        <f t="shared" si="13"/>
        <v>2066.8227</v>
      </c>
      <c r="K112" s="66">
        <f t="shared" si="13"/>
        <v>155.56799999999976</v>
      </c>
      <c r="L112" s="66">
        <f t="shared" si="13"/>
        <v>155.56799999999976</v>
      </c>
      <c r="M112" s="66">
        <f t="shared" si="13"/>
        <v>155.5672999999997</v>
      </c>
      <c r="N112" s="9">
        <f t="shared" si="13"/>
        <v>0</v>
      </c>
      <c r="O112" s="9">
        <f t="shared" si="13"/>
        <v>0</v>
      </c>
      <c r="P112" s="30"/>
    </row>
    <row r="113" spans="1:16" ht="15.75">
      <c r="A113" s="56"/>
      <c r="B113" s="57"/>
      <c r="C113" s="58"/>
      <c r="D113" s="63" t="s">
        <v>11</v>
      </c>
      <c r="E113" s="74">
        <f aca="true" t="shared" si="14" ref="E113:O113">E16+E21+E26+E34+E44+E58+E96+E81</f>
        <v>2222.39</v>
      </c>
      <c r="F113" s="74">
        <f t="shared" si="14"/>
        <v>2222.39</v>
      </c>
      <c r="G113" s="74">
        <f t="shared" si="14"/>
        <v>2222.39</v>
      </c>
      <c r="H113" s="74">
        <f t="shared" si="14"/>
        <v>2066.8</v>
      </c>
      <c r="I113" s="74">
        <f t="shared" si="14"/>
        <v>2066.8</v>
      </c>
      <c r="J113" s="74">
        <f t="shared" si="14"/>
        <v>2066.8227</v>
      </c>
      <c r="K113" s="74">
        <f t="shared" si="14"/>
        <v>155.6</v>
      </c>
      <c r="L113" s="74">
        <f t="shared" si="14"/>
        <v>155.6</v>
      </c>
      <c r="M113" s="74">
        <f t="shared" si="14"/>
        <v>155.5672999999997</v>
      </c>
      <c r="N113" s="59">
        <f t="shared" si="14"/>
        <v>0</v>
      </c>
      <c r="O113" s="59">
        <f t="shared" si="14"/>
        <v>0</v>
      </c>
      <c r="P113" s="30"/>
    </row>
    <row r="114" spans="1:16" ht="15.75">
      <c r="A114" s="56"/>
      <c r="B114" s="57"/>
      <c r="C114" s="58"/>
      <c r="D114" s="63" t="s">
        <v>12</v>
      </c>
      <c r="E114" s="74">
        <f aca="true" t="shared" si="15" ref="E114:O114">E82</f>
        <v>2222.39</v>
      </c>
      <c r="F114" s="74">
        <f t="shared" si="15"/>
        <v>2222.39</v>
      </c>
      <c r="G114" s="74">
        <f t="shared" si="15"/>
        <v>2222.39</v>
      </c>
      <c r="H114" s="74">
        <f t="shared" si="15"/>
        <v>2066.8</v>
      </c>
      <c r="I114" s="74">
        <f t="shared" si="15"/>
        <v>2066.8</v>
      </c>
      <c r="J114" s="74">
        <f t="shared" si="15"/>
        <v>2066.8227</v>
      </c>
      <c r="K114" s="74">
        <f t="shared" si="15"/>
        <v>155.6</v>
      </c>
      <c r="L114" s="74">
        <f t="shared" si="15"/>
        <v>155.6</v>
      </c>
      <c r="M114" s="74">
        <f t="shared" si="15"/>
        <v>155.5672999999997</v>
      </c>
      <c r="N114" s="59">
        <f t="shared" si="15"/>
        <v>0</v>
      </c>
      <c r="O114" s="59">
        <f t="shared" si="15"/>
        <v>0</v>
      </c>
      <c r="P114" s="30"/>
    </row>
    <row r="115" spans="1:16" ht="15.75">
      <c r="A115" s="128" t="s">
        <v>43</v>
      </c>
      <c r="B115" s="129"/>
      <c r="C115" s="129"/>
      <c r="D115" s="130"/>
      <c r="E115" s="74">
        <f aca="true" t="shared" si="16" ref="E115:M115">E107+E109+E111+E113+E114</f>
        <v>22223.88</v>
      </c>
      <c r="F115" s="74">
        <f t="shared" si="16"/>
        <v>22223.88</v>
      </c>
      <c r="G115" s="74">
        <f t="shared" si="16"/>
        <v>22223.899999999998</v>
      </c>
      <c r="H115" s="74">
        <f t="shared" si="16"/>
        <v>20668.209</v>
      </c>
      <c r="I115" s="74">
        <f t="shared" si="16"/>
        <v>20668.209</v>
      </c>
      <c r="J115" s="74">
        <f t="shared" si="16"/>
        <v>20668.227000000003</v>
      </c>
      <c r="K115" s="74">
        <f t="shared" si="16"/>
        <v>1555.7229999999993</v>
      </c>
      <c r="L115" s="74">
        <f t="shared" si="16"/>
        <v>1555.7229999999993</v>
      </c>
      <c r="M115" s="74">
        <f t="shared" si="16"/>
        <v>1555.672999999998</v>
      </c>
      <c r="N115" s="59">
        <f>N12+N28+N42+N45+N54+N70+N77+N85+N92</f>
        <v>0</v>
      </c>
      <c r="O115" s="59">
        <f>O12+O28+O42+O45+O54+O70+O77+O85+O92</f>
        <v>0</v>
      </c>
      <c r="P115" s="30"/>
    </row>
    <row r="116" spans="1:15" ht="15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6" ht="18.75">
      <c r="A117" s="61"/>
      <c r="B117" s="139"/>
      <c r="C117" s="139"/>
      <c r="D117" s="139"/>
      <c r="E117" s="139"/>
      <c r="F117" s="139"/>
      <c r="G117" s="139"/>
      <c r="H117" s="78"/>
      <c r="I117" s="78"/>
      <c r="J117" s="62"/>
      <c r="K117" s="62"/>
      <c r="L117" s="62"/>
      <c r="M117" s="62"/>
      <c r="N117" s="62"/>
      <c r="O117" s="139"/>
      <c r="P117" s="139"/>
    </row>
  </sheetData>
  <sheetProtection/>
  <mergeCells count="83">
    <mergeCell ref="A23:A27"/>
    <mergeCell ref="A31:A35"/>
    <mergeCell ref="A76:P76"/>
    <mergeCell ref="A55:A59"/>
    <mergeCell ref="B117:G117"/>
    <mergeCell ref="O117:P117"/>
    <mergeCell ref="A41:P41"/>
    <mergeCell ref="A42:D42"/>
    <mergeCell ref="A102:P102"/>
    <mergeCell ref="A105:A106"/>
    <mergeCell ref="A107:C107"/>
    <mergeCell ref="B18:B22"/>
    <mergeCell ref="A13:A17"/>
    <mergeCell ref="C31:C35"/>
    <mergeCell ref="A53:P53"/>
    <mergeCell ref="A46:A47"/>
    <mergeCell ref="A45:D45"/>
    <mergeCell ref="C46:C47"/>
    <mergeCell ref="B46:B47"/>
    <mergeCell ref="A70:D70"/>
    <mergeCell ref="A73:D73"/>
    <mergeCell ref="A98:D98"/>
    <mergeCell ref="A115:D115"/>
    <mergeCell ref="C93:C97"/>
    <mergeCell ref="A92:D92"/>
    <mergeCell ref="A93:A97"/>
    <mergeCell ref="A109:C109"/>
    <mergeCell ref="C105:C106"/>
    <mergeCell ref="B105:B106"/>
    <mergeCell ref="P93:P97"/>
    <mergeCell ref="P86:P88"/>
    <mergeCell ref="P65:P69"/>
    <mergeCell ref="P55:P59"/>
    <mergeCell ref="B93:B97"/>
    <mergeCell ref="A77:D77"/>
    <mergeCell ref="A90:A91"/>
    <mergeCell ref="B90:B91"/>
    <mergeCell ref="A86:A88"/>
    <mergeCell ref="C90:C91"/>
    <mergeCell ref="A85:D85"/>
    <mergeCell ref="C86:C88"/>
    <mergeCell ref="B86:B88"/>
    <mergeCell ref="A65:A69"/>
    <mergeCell ref="B65:B69"/>
    <mergeCell ref="A36:C36"/>
    <mergeCell ref="B31:B35"/>
    <mergeCell ref="C65:C69"/>
    <mergeCell ref="B48:B49"/>
    <mergeCell ref="A18:A22"/>
    <mergeCell ref="P13:P17"/>
    <mergeCell ref="P7:P9"/>
    <mergeCell ref="C18:C22"/>
    <mergeCell ref="B7:B9"/>
    <mergeCell ref="B13:B17"/>
    <mergeCell ref="C13:C17"/>
    <mergeCell ref="B55:B59"/>
    <mergeCell ref="C55:C59"/>
    <mergeCell ref="A54:D54"/>
    <mergeCell ref="A10:P10"/>
    <mergeCell ref="A11:P11"/>
    <mergeCell ref="C48:C49"/>
    <mergeCell ref="A28:D28"/>
    <mergeCell ref="A48:A49"/>
    <mergeCell ref="B23:B27"/>
    <mergeCell ref="C23:C27"/>
    <mergeCell ref="A60:A64"/>
    <mergeCell ref="B60:B64"/>
    <mergeCell ref="C60:C64"/>
    <mergeCell ref="P60:P64"/>
    <mergeCell ref="J2:P2"/>
    <mergeCell ref="P23:P27"/>
    <mergeCell ref="P31:P35"/>
    <mergeCell ref="P46:P47"/>
    <mergeCell ref="A5:P5"/>
    <mergeCell ref="A12:D12"/>
    <mergeCell ref="A7:A9"/>
    <mergeCell ref="P18:P22"/>
    <mergeCell ref="C7:C9"/>
    <mergeCell ref="D7:D9"/>
    <mergeCell ref="H8:J8"/>
    <mergeCell ref="E7:O7"/>
    <mergeCell ref="E8:G8"/>
    <mergeCell ref="K8:M8"/>
  </mergeCells>
  <printOptions horizontalCentered="1"/>
  <pageMargins left="0.25" right="0.25" top="0.75" bottom="0.75" header="0.3" footer="0.3"/>
  <pageSetup firstPageNumber="43" useFirstPageNumber="1" horizontalDpi="600" verticalDpi="600" orientation="landscape" paperSize="9" scale="4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cp:lastPrinted>2020-04-28T11:39:46Z</cp:lastPrinted>
  <dcterms:created xsi:type="dcterms:W3CDTF">2018-04-12T06:20:09Z</dcterms:created>
  <dcterms:modified xsi:type="dcterms:W3CDTF">2020-04-28T15:04:04Z</dcterms:modified>
  <cp:category/>
  <cp:version/>
  <cp:contentType/>
  <cp:contentStatus/>
</cp:coreProperties>
</file>